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nara\Downloads\"/>
    </mc:Choice>
  </mc:AlternateContent>
  <xr:revisionPtr revIDLastSave="0" documentId="8_{A7469BAA-01E1-4414-91F6-6F3630B254E7}" xr6:coauthVersionLast="47" xr6:coauthVersionMax="47" xr10:uidLastSave="{00000000-0000-0000-0000-000000000000}"/>
  <bookViews>
    <workbookView xWindow="-28920" yWindow="-1710" windowWidth="29040" windowHeight="15840" xr2:uid="{00000000-000D-0000-FFFF-FFFF00000000}"/>
  </bookViews>
  <sheets>
    <sheet name="Totalizador" sheetId="1" r:id="rId1"/>
    <sheet name="Jan" sheetId="2" r:id="rId2"/>
    <sheet name="Fev" sheetId="3" r:id="rId3"/>
    <sheet name="Mar" sheetId="4" r:id="rId4"/>
    <sheet name="Abr" sheetId="5" r:id="rId5"/>
    <sheet name="Mai" sheetId="6" r:id="rId6"/>
    <sheet name="Jun" sheetId="7" r:id="rId7"/>
    <sheet name="Jul" sheetId="8" r:id="rId8"/>
    <sheet name="Ago" sheetId="9" r:id="rId9"/>
    <sheet name="Set" sheetId="10" r:id="rId10"/>
    <sheet name="Out" sheetId="11" r:id="rId11"/>
    <sheet name="Nov" sheetId="12" r:id="rId12"/>
    <sheet name="Dez" sheetId="13" r:id="rId13"/>
  </sheets>
  <definedNames>
    <definedName name="_xlnm.Print_Area" localSheetId="3">Mar!$A$1:$O$223</definedName>
  </definedNames>
  <calcPr calcId="181029"/>
  <extLst>
    <ext uri="GoogleSheetsCustomDataVersion2">
      <go:sheetsCustomData xmlns:go="http://customooxmlschemas.google.com/" r:id="rId17" roundtripDataChecksum="B8aigvGrTvZq2BqIIEimo6UlW32gFha6QymI8vrwRCM="/>
    </ext>
  </extLst>
</workbook>
</file>

<file path=xl/calcChain.xml><?xml version="1.0" encoding="utf-8"?>
<calcChain xmlns="http://schemas.openxmlformats.org/spreadsheetml/2006/main">
  <c r="K219" i="13" l="1"/>
  <c r="J219" i="13"/>
  <c r="O219" i="13" s="1"/>
  <c r="I219" i="13"/>
  <c r="I221" i="13" s="1"/>
  <c r="H219" i="13"/>
  <c r="H221" i="13" s="1"/>
  <c r="G219" i="13"/>
  <c r="F219" i="13"/>
  <c r="E219" i="13"/>
  <c r="E221" i="13" s="1"/>
  <c r="D219" i="13"/>
  <c r="N219" i="13" s="1"/>
  <c r="C219" i="13"/>
  <c r="B219" i="13"/>
  <c r="N218" i="13"/>
  <c r="M218" i="13"/>
  <c r="N217" i="13"/>
  <c r="M217" i="13"/>
  <c r="L217" i="13"/>
  <c r="N216" i="13"/>
  <c r="M216" i="13"/>
  <c r="L216" i="13"/>
  <c r="O215" i="13"/>
  <c r="N215" i="13"/>
  <c r="M215" i="13"/>
  <c r="L215" i="13"/>
  <c r="O214" i="13"/>
  <c r="N214" i="13"/>
  <c r="M214" i="13"/>
  <c r="L214" i="13"/>
  <c r="O213" i="13"/>
  <c r="N213" i="13"/>
  <c r="M213" i="13"/>
  <c r="L213" i="13"/>
  <c r="O212" i="13"/>
  <c r="N212" i="13"/>
  <c r="M212" i="13"/>
  <c r="L212" i="13"/>
  <c r="O211" i="13"/>
  <c r="N211" i="13"/>
  <c r="M211" i="13"/>
  <c r="L211" i="13"/>
  <c r="O210" i="13"/>
  <c r="N210" i="13"/>
  <c r="M210" i="13"/>
  <c r="L210" i="13"/>
  <c r="O209" i="13"/>
  <c r="N209" i="13"/>
  <c r="M209" i="13"/>
  <c r="L209" i="13"/>
  <c r="O208" i="13"/>
  <c r="N208" i="13"/>
  <c r="M208" i="13"/>
  <c r="L208" i="13"/>
  <c r="O207" i="13"/>
  <c r="N207" i="13"/>
  <c r="M207" i="13"/>
  <c r="L207" i="13"/>
  <c r="O206" i="13"/>
  <c r="N206" i="13"/>
  <c r="M206" i="13"/>
  <c r="L206" i="13"/>
  <c r="O205" i="13"/>
  <c r="N205" i="13"/>
  <c r="M205" i="13"/>
  <c r="L205" i="13"/>
  <c r="O204" i="13"/>
  <c r="N204" i="13"/>
  <c r="M204" i="13"/>
  <c r="L204" i="13"/>
  <c r="O203" i="13"/>
  <c r="N203" i="13"/>
  <c r="M203" i="13"/>
  <c r="L203" i="13"/>
  <c r="O202" i="13"/>
  <c r="N202" i="13"/>
  <c r="M202" i="13"/>
  <c r="L202" i="13"/>
  <c r="O200" i="13"/>
  <c r="N200" i="13"/>
  <c r="M200" i="13"/>
  <c r="L200" i="13"/>
  <c r="O199" i="13"/>
  <c r="N199" i="13"/>
  <c r="M199" i="13"/>
  <c r="L199" i="13"/>
  <c r="O198" i="13"/>
  <c r="N198" i="13"/>
  <c r="M198" i="13"/>
  <c r="L198" i="13"/>
  <c r="O197" i="13"/>
  <c r="N197" i="13"/>
  <c r="M197" i="13"/>
  <c r="L197" i="13"/>
  <c r="O196" i="13"/>
  <c r="N196" i="13"/>
  <c r="M196" i="13"/>
  <c r="L196" i="13"/>
  <c r="O195" i="13"/>
  <c r="N195" i="13"/>
  <c r="M195" i="13"/>
  <c r="L195" i="13"/>
  <c r="N193" i="13"/>
  <c r="K193" i="13"/>
  <c r="J193" i="13"/>
  <c r="O193" i="13" s="1"/>
  <c r="I193" i="13"/>
  <c r="H193" i="13"/>
  <c r="G193" i="13"/>
  <c r="F193" i="13"/>
  <c r="E193" i="13"/>
  <c r="D193" i="13"/>
  <c r="M193" i="13" s="1"/>
  <c r="C193" i="13"/>
  <c r="B193" i="13"/>
  <c r="O192" i="13"/>
  <c r="N192" i="13"/>
  <c r="M192" i="13"/>
  <c r="L192" i="13"/>
  <c r="O191" i="13"/>
  <c r="N191" i="13"/>
  <c r="M191" i="13"/>
  <c r="L191" i="13"/>
  <c r="O190" i="13"/>
  <c r="N190" i="13"/>
  <c r="M190" i="13"/>
  <c r="L190" i="13"/>
  <c r="O189" i="13"/>
  <c r="N189" i="13"/>
  <c r="M189" i="13"/>
  <c r="L189" i="13"/>
  <c r="O188" i="13"/>
  <c r="N188" i="13"/>
  <c r="M188" i="13"/>
  <c r="L188" i="13"/>
  <c r="O187" i="13"/>
  <c r="N187" i="13"/>
  <c r="M187" i="13"/>
  <c r="L187" i="13"/>
  <c r="O186" i="13"/>
  <c r="N186" i="13"/>
  <c r="M186" i="13"/>
  <c r="L186" i="13"/>
  <c r="O185" i="13"/>
  <c r="N185" i="13"/>
  <c r="M185" i="13"/>
  <c r="L185" i="13"/>
  <c r="O184" i="13"/>
  <c r="N184" i="13"/>
  <c r="M184" i="13"/>
  <c r="L184" i="13"/>
  <c r="O183" i="13"/>
  <c r="N183" i="13"/>
  <c r="M183" i="13"/>
  <c r="L183" i="13"/>
  <c r="O182" i="13"/>
  <c r="N182" i="13"/>
  <c r="M182" i="13"/>
  <c r="L182" i="13"/>
  <c r="O181" i="13"/>
  <c r="N181" i="13"/>
  <c r="M181" i="13"/>
  <c r="L181" i="13"/>
  <c r="O180" i="13"/>
  <c r="N180" i="13"/>
  <c r="M180" i="13"/>
  <c r="L180" i="13"/>
  <c r="O179" i="13"/>
  <c r="N179" i="13"/>
  <c r="M179" i="13"/>
  <c r="L179" i="13"/>
  <c r="O178" i="13"/>
  <c r="N178" i="13"/>
  <c r="M178" i="13"/>
  <c r="L178" i="13"/>
  <c r="O177" i="13"/>
  <c r="N177" i="13"/>
  <c r="M177" i="13"/>
  <c r="L177" i="13"/>
  <c r="O176" i="13"/>
  <c r="N176" i="13"/>
  <c r="M176" i="13"/>
  <c r="L176" i="13"/>
  <c r="O175" i="13"/>
  <c r="N175" i="13"/>
  <c r="M175" i="13"/>
  <c r="L175" i="13"/>
  <c r="O174" i="13"/>
  <c r="N174" i="13"/>
  <c r="M174" i="13"/>
  <c r="L174" i="13"/>
  <c r="O173" i="13"/>
  <c r="N173" i="13"/>
  <c r="M173" i="13"/>
  <c r="L173" i="13"/>
  <c r="O172" i="13"/>
  <c r="N172" i="13"/>
  <c r="M172" i="13"/>
  <c r="L172" i="13"/>
  <c r="O171" i="13"/>
  <c r="N171" i="13"/>
  <c r="M171" i="13"/>
  <c r="L171" i="13"/>
  <c r="O170" i="13"/>
  <c r="N170" i="13"/>
  <c r="M170" i="13"/>
  <c r="L170" i="13"/>
  <c r="O169" i="13"/>
  <c r="N169" i="13"/>
  <c r="M169" i="13"/>
  <c r="L169" i="13"/>
  <c r="O168" i="13"/>
  <c r="N168" i="13"/>
  <c r="M168" i="13"/>
  <c r="L168" i="13"/>
  <c r="O167" i="13"/>
  <c r="N167" i="13"/>
  <c r="M167" i="13"/>
  <c r="L167" i="13"/>
  <c r="O166" i="13"/>
  <c r="N166" i="13"/>
  <c r="M166" i="13"/>
  <c r="L166" i="13"/>
  <c r="O165" i="13"/>
  <c r="N165" i="13"/>
  <c r="M165" i="13"/>
  <c r="L165" i="13"/>
  <c r="O164" i="13"/>
  <c r="N164" i="13"/>
  <c r="M164" i="13"/>
  <c r="L164" i="13"/>
  <c r="K162" i="13"/>
  <c r="J162" i="13"/>
  <c r="O162" i="13" s="1"/>
  <c r="I162" i="13"/>
  <c r="H162" i="13"/>
  <c r="G162" i="13"/>
  <c r="F162" i="13"/>
  <c r="E162" i="13"/>
  <c r="D162" i="13"/>
  <c r="C162" i="13"/>
  <c r="B162" i="13"/>
  <c r="O161" i="13"/>
  <c r="N161" i="13"/>
  <c r="M161" i="13"/>
  <c r="L161" i="13"/>
  <c r="N160" i="13"/>
  <c r="M160" i="13"/>
  <c r="L160" i="13"/>
  <c r="O159" i="13"/>
  <c r="N159" i="13"/>
  <c r="M159" i="13"/>
  <c r="L159" i="13"/>
  <c r="O158" i="13"/>
  <c r="N158" i="13"/>
  <c r="M158" i="13"/>
  <c r="L158" i="13"/>
  <c r="N157" i="13"/>
  <c r="M157" i="13"/>
  <c r="L157" i="13"/>
  <c r="O156" i="13"/>
  <c r="N156" i="13"/>
  <c r="M156" i="13"/>
  <c r="L156" i="13"/>
  <c r="O155" i="13"/>
  <c r="N155" i="13"/>
  <c r="M155" i="13"/>
  <c r="L155" i="13"/>
  <c r="O154" i="13"/>
  <c r="N154" i="13"/>
  <c r="M154" i="13"/>
  <c r="L154" i="13"/>
  <c r="O153" i="13"/>
  <c r="N153" i="13"/>
  <c r="M153" i="13"/>
  <c r="L153" i="13"/>
  <c r="O152" i="13"/>
  <c r="N152" i="13"/>
  <c r="M152" i="13"/>
  <c r="L152" i="13"/>
  <c r="O151" i="13"/>
  <c r="N151" i="13"/>
  <c r="M151" i="13"/>
  <c r="L151" i="13"/>
  <c r="N150" i="13"/>
  <c r="M150" i="13"/>
  <c r="L150" i="13"/>
  <c r="O149" i="13"/>
  <c r="N149" i="13"/>
  <c r="M149" i="13"/>
  <c r="L149" i="13"/>
  <c r="O148" i="13"/>
  <c r="N148" i="13"/>
  <c r="M148" i="13"/>
  <c r="L148" i="13"/>
  <c r="N147" i="13"/>
  <c r="M147" i="13"/>
  <c r="L147" i="13"/>
  <c r="O146" i="13"/>
  <c r="N146" i="13"/>
  <c r="M146" i="13"/>
  <c r="L146" i="13"/>
  <c r="O145" i="13"/>
  <c r="N145" i="13"/>
  <c r="M145" i="13"/>
  <c r="L145" i="13"/>
  <c r="O144" i="13"/>
  <c r="N144" i="13"/>
  <c r="M144" i="13"/>
  <c r="L144" i="13"/>
  <c r="O143" i="13"/>
  <c r="N143" i="13"/>
  <c r="M143" i="13"/>
  <c r="L143" i="13"/>
  <c r="O142" i="13"/>
  <c r="N142" i="13"/>
  <c r="M142" i="13"/>
  <c r="L142" i="13"/>
  <c r="O141" i="13"/>
  <c r="N141" i="13"/>
  <c r="M141" i="13"/>
  <c r="L141" i="13"/>
  <c r="N140" i="13"/>
  <c r="M140" i="13"/>
  <c r="L140" i="13"/>
  <c r="O139" i="13"/>
  <c r="N139" i="13"/>
  <c r="M139" i="13"/>
  <c r="L139" i="13"/>
  <c r="O138" i="13"/>
  <c r="N138" i="13"/>
  <c r="M138" i="13"/>
  <c r="L138" i="13"/>
  <c r="O137" i="13"/>
  <c r="N137" i="13"/>
  <c r="M137" i="13"/>
  <c r="L137" i="13"/>
  <c r="O136" i="13"/>
  <c r="N136" i="13"/>
  <c r="M136" i="13"/>
  <c r="L136" i="13"/>
  <c r="O135" i="13"/>
  <c r="N135" i="13"/>
  <c r="M135" i="13"/>
  <c r="L135" i="13"/>
  <c r="O134" i="13"/>
  <c r="N134" i="13"/>
  <c r="M134" i="13"/>
  <c r="L134" i="13"/>
  <c r="O133" i="13"/>
  <c r="N133" i="13"/>
  <c r="M133" i="13"/>
  <c r="L133" i="13"/>
  <c r="O132" i="13"/>
  <c r="N132" i="13"/>
  <c r="M132" i="13"/>
  <c r="L132" i="13"/>
  <c r="O131" i="13"/>
  <c r="N131" i="13"/>
  <c r="M131" i="13"/>
  <c r="L131" i="13"/>
  <c r="O130" i="13"/>
  <c r="N130" i="13"/>
  <c r="M130" i="13"/>
  <c r="L130" i="13"/>
  <c r="O129" i="13"/>
  <c r="N129" i="13"/>
  <c r="M129" i="13"/>
  <c r="L129" i="13"/>
  <c r="O128" i="13"/>
  <c r="N128" i="13"/>
  <c r="M128" i="13"/>
  <c r="L128" i="13"/>
  <c r="O127" i="13"/>
  <c r="N127" i="13"/>
  <c r="M127" i="13"/>
  <c r="L127" i="13"/>
  <c r="O126" i="13"/>
  <c r="N126" i="13"/>
  <c r="M126" i="13"/>
  <c r="L126" i="13"/>
  <c r="O125" i="13"/>
  <c r="N125" i="13"/>
  <c r="M125" i="13"/>
  <c r="L125" i="13"/>
  <c r="O124" i="13"/>
  <c r="N124" i="13"/>
  <c r="M124" i="13"/>
  <c r="L124" i="13"/>
  <c r="O122" i="13"/>
  <c r="N122" i="13"/>
  <c r="M122" i="13"/>
  <c r="K122" i="13"/>
  <c r="K220" i="13" s="1"/>
  <c r="J122" i="13"/>
  <c r="J220" i="13" s="1"/>
  <c r="O220" i="13" s="1"/>
  <c r="I122" i="13"/>
  <c r="I220" i="13" s="1"/>
  <c r="H122" i="13"/>
  <c r="H220" i="13" s="1"/>
  <c r="G122" i="13"/>
  <c r="G220" i="13" s="1"/>
  <c r="F122" i="13"/>
  <c r="E122" i="13"/>
  <c r="E220" i="13" s="1"/>
  <c r="D122" i="13"/>
  <c r="D220" i="13" s="1"/>
  <c r="C122" i="13"/>
  <c r="C220" i="13" s="1"/>
  <c r="B122" i="13"/>
  <c r="B220" i="13" s="1"/>
  <c r="N121" i="13"/>
  <c r="M121" i="13"/>
  <c r="L121" i="13"/>
  <c r="O120" i="13"/>
  <c r="N120" i="13"/>
  <c r="M120" i="13"/>
  <c r="L120" i="13"/>
  <c r="O119" i="13"/>
  <c r="N119" i="13"/>
  <c r="M119" i="13"/>
  <c r="L119" i="13"/>
  <c r="O118" i="13"/>
  <c r="N118" i="13"/>
  <c r="M118" i="13"/>
  <c r="L118" i="13"/>
  <c r="N117" i="13"/>
  <c r="M117" i="13"/>
  <c r="L117" i="13"/>
  <c r="N116" i="13"/>
  <c r="M116" i="13"/>
  <c r="L116" i="13"/>
  <c r="N115" i="13"/>
  <c r="M115" i="13"/>
  <c r="L115" i="13"/>
  <c r="N114" i="13"/>
  <c r="M114" i="13"/>
  <c r="L114" i="13"/>
  <c r="N113" i="13"/>
  <c r="M113" i="13"/>
  <c r="L113" i="13"/>
  <c r="N112" i="13"/>
  <c r="M112" i="13"/>
  <c r="L112" i="13"/>
  <c r="N111" i="13"/>
  <c r="M111" i="13"/>
  <c r="L111" i="13"/>
  <c r="N110" i="13"/>
  <c r="M110" i="13"/>
  <c r="L110" i="13"/>
  <c r="N109" i="13"/>
  <c r="M109" i="13"/>
  <c r="L109" i="13"/>
  <c r="N108" i="13"/>
  <c r="M108" i="13"/>
  <c r="L108" i="13"/>
  <c r="N107" i="13"/>
  <c r="M107" i="13"/>
  <c r="L107" i="13"/>
  <c r="N106" i="13"/>
  <c r="M106" i="13"/>
  <c r="L106" i="13"/>
  <c r="N105" i="13"/>
  <c r="M105" i="13"/>
  <c r="L105" i="13"/>
  <c r="N104" i="13"/>
  <c r="M104" i="13"/>
  <c r="L104" i="13"/>
  <c r="N103" i="13"/>
  <c r="M103" i="13"/>
  <c r="L103" i="13"/>
  <c r="N102" i="13"/>
  <c r="M102" i="13"/>
  <c r="L102" i="13"/>
  <c r="N101" i="13"/>
  <c r="M101" i="13"/>
  <c r="L101" i="13"/>
  <c r="O100" i="13"/>
  <c r="N100" i="13"/>
  <c r="M100" i="13"/>
  <c r="L100" i="13"/>
  <c r="O99" i="13"/>
  <c r="N99" i="13"/>
  <c r="M99" i="13"/>
  <c r="L99" i="13"/>
  <c r="O98" i="13"/>
  <c r="N98" i="13"/>
  <c r="M98" i="13"/>
  <c r="L98" i="13"/>
  <c r="N97" i="13"/>
  <c r="M97" i="13"/>
  <c r="L97" i="13"/>
  <c r="O96" i="13"/>
  <c r="N96" i="13"/>
  <c r="M96" i="13"/>
  <c r="L96" i="13"/>
  <c r="O95" i="13"/>
  <c r="N95" i="13"/>
  <c r="M95" i="13"/>
  <c r="L95" i="13"/>
  <c r="O94" i="13"/>
  <c r="N94" i="13"/>
  <c r="M94" i="13"/>
  <c r="L94" i="13"/>
  <c r="O93" i="13"/>
  <c r="N93" i="13"/>
  <c r="M93" i="13"/>
  <c r="L93" i="13"/>
  <c r="O92" i="13"/>
  <c r="N92" i="13"/>
  <c r="M92" i="13"/>
  <c r="L92" i="13"/>
  <c r="O91" i="13"/>
  <c r="N91" i="13"/>
  <c r="M91" i="13"/>
  <c r="L91" i="13"/>
  <c r="N90" i="13"/>
  <c r="M90" i="13"/>
  <c r="L90" i="13"/>
  <c r="N88" i="13"/>
  <c r="M88" i="13"/>
  <c r="L88" i="13"/>
  <c r="N87" i="13"/>
  <c r="M87" i="13"/>
  <c r="L87" i="13"/>
  <c r="N86" i="13"/>
  <c r="M86" i="13"/>
  <c r="L86" i="13"/>
  <c r="N85" i="13"/>
  <c r="M85" i="13"/>
  <c r="L85" i="13"/>
  <c r="N84" i="13"/>
  <c r="M84" i="13"/>
  <c r="L84" i="13"/>
  <c r="N83" i="13"/>
  <c r="M83" i="13"/>
  <c r="L83" i="13"/>
  <c r="N82" i="13"/>
  <c r="M82" i="13"/>
  <c r="L82" i="13"/>
  <c r="O81" i="13"/>
  <c r="N81" i="13"/>
  <c r="M81" i="13"/>
  <c r="L81" i="13"/>
  <c r="O80" i="13"/>
  <c r="N80" i="13"/>
  <c r="M80" i="13"/>
  <c r="L80" i="13"/>
  <c r="O79" i="13"/>
  <c r="N79" i="13"/>
  <c r="M79" i="13"/>
  <c r="L79" i="13"/>
  <c r="O78" i="13"/>
  <c r="N78" i="13"/>
  <c r="M78" i="13"/>
  <c r="L78" i="13"/>
  <c r="O77" i="13"/>
  <c r="N77" i="13"/>
  <c r="M77" i="13"/>
  <c r="L77" i="13"/>
  <c r="O76" i="13"/>
  <c r="N76" i="13"/>
  <c r="M76" i="13"/>
  <c r="L76" i="13"/>
  <c r="O75" i="13"/>
  <c r="N75" i="13"/>
  <c r="M75" i="13"/>
  <c r="L75" i="13"/>
  <c r="O74" i="13"/>
  <c r="N74" i="13"/>
  <c r="M74" i="13"/>
  <c r="L74" i="13"/>
  <c r="O73" i="13"/>
  <c r="N73" i="13"/>
  <c r="M73" i="13"/>
  <c r="L73" i="13"/>
  <c r="O72" i="13"/>
  <c r="N72" i="13"/>
  <c r="M72" i="13"/>
  <c r="L72" i="13"/>
  <c r="O71" i="13"/>
  <c r="N71" i="13"/>
  <c r="M71" i="13"/>
  <c r="L71" i="13"/>
  <c r="O70" i="13"/>
  <c r="N70" i="13"/>
  <c r="M70" i="13"/>
  <c r="L70" i="13"/>
  <c r="O69" i="13"/>
  <c r="N69" i="13"/>
  <c r="M69" i="13"/>
  <c r="L69" i="13"/>
  <c r="N68" i="13"/>
  <c r="M68" i="13"/>
  <c r="L68" i="13"/>
  <c r="O67" i="13"/>
  <c r="N67" i="13"/>
  <c r="M67" i="13"/>
  <c r="L67" i="13"/>
  <c r="O66" i="13"/>
  <c r="N66" i="13"/>
  <c r="M66" i="13"/>
  <c r="L66" i="13"/>
  <c r="N65" i="13"/>
  <c r="M65" i="13"/>
  <c r="L65" i="13"/>
  <c r="O64" i="13"/>
  <c r="N64" i="13"/>
  <c r="M64" i="13"/>
  <c r="L64" i="13"/>
  <c r="O63" i="13"/>
  <c r="N63" i="13"/>
  <c r="M63" i="13"/>
  <c r="L63" i="13"/>
  <c r="N62" i="13"/>
  <c r="M62" i="13"/>
  <c r="L62" i="13"/>
  <c r="N61" i="13"/>
  <c r="M61" i="13"/>
  <c r="L61" i="13"/>
  <c r="O60" i="13"/>
  <c r="N60" i="13"/>
  <c r="M60" i="13"/>
  <c r="L60" i="13"/>
  <c r="O59" i="13"/>
  <c r="N59" i="13"/>
  <c r="M59" i="13"/>
  <c r="L59" i="13"/>
  <c r="N58" i="13"/>
  <c r="M58" i="13"/>
  <c r="L58" i="13"/>
  <c r="C221" i="12"/>
  <c r="I220" i="12"/>
  <c r="E220" i="12"/>
  <c r="O219" i="12"/>
  <c r="K219" i="12"/>
  <c r="J219" i="12"/>
  <c r="I219" i="12"/>
  <c r="I221" i="12" s="1"/>
  <c r="H219" i="12"/>
  <c r="G219" i="12"/>
  <c r="F219" i="12"/>
  <c r="E219" i="12"/>
  <c r="E221" i="12" s="1"/>
  <c r="D219" i="12"/>
  <c r="N219" i="12" s="1"/>
  <c r="C219" i="12"/>
  <c r="B219" i="12"/>
  <c r="N218" i="12"/>
  <c r="M218" i="12"/>
  <c r="N217" i="12"/>
  <c r="M217" i="12"/>
  <c r="L217" i="12"/>
  <c r="N216" i="12"/>
  <c r="M216" i="12"/>
  <c r="L216" i="12"/>
  <c r="O215" i="12"/>
  <c r="N215" i="12"/>
  <c r="M215" i="12"/>
  <c r="L215" i="12"/>
  <c r="O214" i="12"/>
  <c r="N214" i="12"/>
  <c r="M214" i="12"/>
  <c r="L214" i="12"/>
  <c r="O213" i="12"/>
  <c r="N213" i="12"/>
  <c r="M213" i="12"/>
  <c r="L213" i="12"/>
  <c r="O212" i="12"/>
  <c r="N212" i="12"/>
  <c r="M212" i="12"/>
  <c r="L212" i="12"/>
  <c r="O211" i="12"/>
  <c r="N211" i="12"/>
  <c r="M211" i="12"/>
  <c r="L211" i="12"/>
  <c r="O210" i="12"/>
  <c r="N210" i="12"/>
  <c r="M210" i="12"/>
  <c r="L210" i="12"/>
  <c r="O209" i="12"/>
  <c r="N209" i="12"/>
  <c r="M209" i="12"/>
  <c r="L209" i="12"/>
  <c r="O208" i="12"/>
  <c r="N208" i="12"/>
  <c r="M208" i="12"/>
  <c r="L208" i="12"/>
  <c r="O207" i="12"/>
  <c r="N207" i="12"/>
  <c r="M207" i="12"/>
  <c r="L207" i="12"/>
  <c r="O206" i="12"/>
  <c r="N206" i="12"/>
  <c r="M206" i="12"/>
  <c r="L206" i="12"/>
  <c r="O205" i="12"/>
  <c r="N205" i="12"/>
  <c r="M205" i="12"/>
  <c r="L205" i="12"/>
  <c r="O204" i="12"/>
  <c r="N204" i="12"/>
  <c r="M204" i="12"/>
  <c r="L204" i="12"/>
  <c r="O203" i="12"/>
  <c r="N203" i="12"/>
  <c r="M203" i="12"/>
  <c r="L203" i="12"/>
  <c r="O202" i="12"/>
  <c r="N202" i="12"/>
  <c r="M202" i="12"/>
  <c r="L202" i="12"/>
  <c r="O200" i="12"/>
  <c r="N200" i="12"/>
  <c r="M200" i="12"/>
  <c r="L200" i="12"/>
  <c r="O199" i="12"/>
  <c r="N199" i="12"/>
  <c r="M199" i="12"/>
  <c r="L199" i="12"/>
  <c r="O198" i="12"/>
  <c r="N198" i="12"/>
  <c r="M198" i="12"/>
  <c r="L198" i="12"/>
  <c r="O197" i="12"/>
  <c r="N197" i="12"/>
  <c r="M197" i="12"/>
  <c r="L197" i="12"/>
  <c r="O196" i="12"/>
  <c r="N196" i="12"/>
  <c r="M196" i="12"/>
  <c r="L196" i="12"/>
  <c r="O195" i="12"/>
  <c r="N195" i="12"/>
  <c r="M195" i="12"/>
  <c r="L195" i="12"/>
  <c r="N193" i="12"/>
  <c r="K193" i="12"/>
  <c r="J193" i="12"/>
  <c r="O193" i="12" s="1"/>
  <c r="I193" i="12"/>
  <c r="H193" i="12"/>
  <c r="G193" i="12"/>
  <c r="F193" i="12"/>
  <c r="E193" i="12"/>
  <c r="D193" i="12"/>
  <c r="M193" i="12" s="1"/>
  <c r="C193" i="12"/>
  <c r="B193" i="12"/>
  <c r="O192" i="12"/>
  <c r="N192" i="12"/>
  <c r="M192" i="12"/>
  <c r="L192" i="12"/>
  <c r="O191" i="12"/>
  <c r="N191" i="12"/>
  <c r="M191" i="12"/>
  <c r="L191" i="12"/>
  <c r="O190" i="12"/>
  <c r="N190" i="12"/>
  <c r="M190" i="12"/>
  <c r="L190" i="12"/>
  <c r="O189" i="12"/>
  <c r="N189" i="12"/>
  <c r="M189" i="12"/>
  <c r="L189" i="12"/>
  <c r="O188" i="12"/>
  <c r="N188" i="12"/>
  <c r="M188" i="12"/>
  <c r="L188" i="12"/>
  <c r="O187" i="12"/>
  <c r="N187" i="12"/>
  <c r="M187" i="12"/>
  <c r="L187" i="12"/>
  <c r="O186" i="12"/>
  <c r="N186" i="12"/>
  <c r="M186" i="12"/>
  <c r="L186" i="12"/>
  <c r="O185" i="12"/>
  <c r="N185" i="12"/>
  <c r="M185" i="12"/>
  <c r="L185" i="12"/>
  <c r="O184" i="12"/>
  <c r="N184" i="12"/>
  <c r="M184" i="12"/>
  <c r="L184" i="12"/>
  <c r="O183" i="12"/>
  <c r="N183" i="12"/>
  <c r="M183" i="12"/>
  <c r="L183" i="12"/>
  <c r="O182" i="12"/>
  <c r="N182" i="12"/>
  <c r="M182" i="12"/>
  <c r="L182" i="12"/>
  <c r="O181" i="12"/>
  <c r="N181" i="12"/>
  <c r="M181" i="12"/>
  <c r="L181" i="12"/>
  <c r="O180" i="12"/>
  <c r="N180" i="12"/>
  <c r="M180" i="12"/>
  <c r="L180" i="12"/>
  <c r="O179" i="12"/>
  <c r="N179" i="12"/>
  <c r="M179" i="12"/>
  <c r="L179" i="12"/>
  <c r="O178" i="12"/>
  <c r="N178" i="12"/>
  <c r="M178" i="12"/>
  <c r="L178" i="12"/>
  <c r="O177" i="12"/>
  <c r="N177" i="12"/>
  <c r="M177" i="12"/>
  <c r="L177" i="12"/>
  <c r="O176" i="12"/>
  <c r="N176" i="12"/>
  <c r="M176" i="12"/>
  <c r="L176" i="12"/>
  <c r="O175" i="12"/>
  <c r="N175" i="12"/>
  <c r="M175" i="12"/>
  <c r="L175" i="12"/>
  <c r="O174" i="12"/>
  <c r="N174" i="12"/>
  <c r="M174" i="12"/>
  <c r="L174" i="12"/>
  <c r="O173" i="12"/>
  <c r="N173" i="12"/>
  <c r="M173" i="12"/>
  <c r="L173" i="12"/>
  <c r="O172" i="12"/>
  <c r="N172" i="12"/>
  <c r="M172" i="12"/>
  <c r="L172" i="12"/>
  <c r="O171" i="12"/>
  <c r="N171" i="12"/>
  <c r="M171" i="12"/>
  <c r="L171" i="12"/>
  <c r="O170" i="12"/>
  <c r="N170" i="12"/>
  <c r="M170" i="12"/>
  <c r="L170" i="12"/>
  <c r="O169" i="12"/>
  <c r="N169" i="12"/>
  <c r="M169" i="12"/>
  <c r="L169" i="12"/>
  <c r="O168" i="12"/>
  <c r="N168" i="12"/>
  <c r="M168" i="12"/>
  <c r="L168" i="12"/>
  <c r="O167" i="12"/>
  <c r="N167" i="12"/>
  <c r="M167" i="12"/>
  <c r="L167" i="12"/>
  <c r="O166" i="12"/>
  <c r="N166" i="12"/>
  <c r="M166" i="12"/>
  <c r="L166" i="12"/>
  <c r="O165" i="12"/>
  <c r="N165" i="12"/>
  <c r="M165" i="12"/>
  <c r="L165" i="12"/>
  <c r="O164" i="12"/>
  <c r="N164" i="12"/>
  <c r="M164" i="12"/>
  <c r="L164" i="12"/>
  <c r="K162" i="12"/>
  <c r="J162" i="12"/>
  <c r="O162" i="12" s="1"/>
  <c r="I162" i="12"/>
  <c r="H162" i="12"/>
  <c r="G162" i="12"/>
  <c r="F162" i="12"/>
  <c r="E162" i="12"/>
  <c r="D162" i="12"/>
  <c r="C162" i="12"/>
  <c r="B162" i="12"/>
  <c r="O161" i="12"/>
  <c r="N161" i="12"/>
  <c r="M161" i="12"/>
  <c r="L161" i="12"/>
  <c r="N160" i="12"/>
  <c r="M160" i="12"/>
  <c r="L160" i="12"/>
  <c r="O159" i="12"/>
  <c r="N159" i="12"/>
  <c r="M159" i="12"/>
  <c r="L159" i="12"/>
  <c r="O158" i="12"/>
  <c r="N158" i="12"/>
  <c r="M158" i="12"/>
  <c r="L158" i="12"/>
  <c r="N157" i="12"/>
  <c r="M157" i="12"/>
  <c r="L157" i="12"/>
  <c r="O156" i="12"/>
  <c r="N156" i="12"/>
  <c r="M156" i="12"/>
  <c r="L156" i="12"/>
  <c r="O155" i="12"/>
  <c r="N155" i="12"/>
  <c r="M155" i="12"/>
  <c r="L155" i="12"/>
  <c r="O154" i="12"/>
  <c r="N154" i="12"/>
  <c r="M154" i="12"/>
  <c r="L154" i="12"/>
  <c r="O153" i="12"/>
  <c r="N153" i="12"/>
  <c r="M153" i="12"/>
  <c r="L153" i="12"/>
  <c r="O152" i="12"/>
  <c r="N152" i="12"/>
  <c r="M152" i="12"/>
  <c r="L152" i="12"/>
  <c r="O151" i="12"/>
  <c r="N151" i="12"/>
  <c r="M151" i="12"/>
  <c r="L151" i="12"/>
  <c r="N150" i="12"/>
  <c r="M150" i="12"/>
  <c r="L150" i="12"/>
  <c r="O149" i="12"/>
  <c r="N149" i="12"/>
  <c r="M149" i="12"/>
  <c r="L149" i="12"/>
  <c r="O148" i="12"/>
  <c r="N148" i="12"/>
  <c r="M148" i="12"/>
  <c r="L148" i="12"/>
  <c r="N147" i="12"/>
  <c r="M147" i="12"/>
  <c r="L147" i="12"/>
  <c r="O146" i="12"/>
  <c r="N146" i="12"/>
  <c r="M146" i="12"/>
  <c r="L146" i="12"/>
  <c r="O145" i="12"/>
  <c r="N145" i="12"/>
  <c r="M145" i="12"/>
  <c r="L145" i="12"/>
  <c r="O144" i="12"/>
  <c r="N144" i="12"/>
  <c r="M144" i="12"/>
  <c r="L144" i="12"/>
  <c r="O143" i="12"/>
  <c r="N143" i="12"/>
  <c r="M143" i="12"/>
  <c r="L143" i="12"/>
  <c r="O142" i="12"/>
  <c r="N142" i="12"/>
  <c r="M142" i="12"/>
  <c r="L142" i="12"/>
  <c r="O141" i="12"/>
  <c r="N141" i="12"/>
  <c r="M141" i="12"/>
  <c r="L141" i="12"/>
  <c r="N140" i="12"/>
  <c r="M140" i="12"/>
  <c r="L140" i="12"/>
  <c r="O139" i="12"/>
  <c r="N139" i="12"/>
  <c r="M139" i="12"/>
  <c r="L139" i="12"/>
  <c r="O138" i="12"/>
  <c r="N138" i="12"/>
  <c r="M138" i="12"/>
  <c r="L138" i="12"/>
  <c r="O137" i="12"/>
  <c r="N137" i="12"/>
  <c r="M137" i="12"/>
  <c r="L137" i="12"/>
  <c r="O136" i="12"/>
  <c r="N136" i="12"/>
  <c r="M136" i="12"/>
  <c r="L136" i="12"/>
  <c r="O135" i="12"/>
  <c r="N135" i="12"/>
  <c r="M135" i="12"/>
  <c r="L135" i="12"/>
  <c r="O134" i="12"/>
  <c r="N134" i="12"/>
  <c r="M134" i="12"/>
  <c r="L134" i="12"/>
  <c r="O133" i="12"/>
  <c r="N133" i="12"/>
  <c r="M133" i="12"/>
  <c r="L133" i="12"/>
  <c r="O132" i="12"/>
  <c r="N132" i="12"/>
  <c r="M132" i="12"/>
  <c r="L132" i="12"/>
  <c r="O131" i="12"/>
  <c r="N131" i="12"/>
  <c r="M131" i="12"/>
  <c r="L131" i="12"/>
  <c r="O130" i="12"/>
  <c r="N130" i="12"/>
  <c r="M130" i="12"/>
  <c r="L130" i="12"/>
  <c r="O129" i="12"/>
  <c r="N129" i="12"/>
  <c r="M129" i="12"/>
  <c r="L129" i="12"/>
  <c r="O128" i="12"/>
  <c r="N128" i="12"/>
  <c r="M128" i="12"/>
  <c r="L128" i="12"/>
  <c r="O127" i="12"/>
  <c r="N127" i="12"/>
  <c r="M127" i="12"/>
  <c r="L127" i="12"/>
  <c r="O126" i="12"/>
  <c r="N126" i="12"/>
  <c r="M126" i="12"/>
  <c r="L126" i="12"/>
  <c r="O125" i="12"/>
  <c r="N125" i="12"/>
  <c r="M125" i="12"/>
  <c r="L125" i="12"/>
  <c r="O124" i="12"/>
  <c r="N124" i="12"/>
  <c r="M124" i="12"/>
  <c r="L124" i="12"/>
  <c r="N122" i="12"/>
  <c r="M122" i="12"/>
  <c r="K122" i="12"/>
  <c r="K220" i="12" s="1"/>
  <c r="K221" i="12" s="1"/>
  <c r="J122" i="12"/>
  <c r="O122" i="12" s="1"/>
  <c r="I122" i="12"/>
  <c r="H122" i="12"/>
  <c r="G122" i="12"/>
  <c r="G220" i="12" s="1"/>
  <c r="G221" i="12" s="1"/>
  <c r="F122" i="12"/>
  <c r="E122" i="12"/>
  <c r="D122" i="12"/>
  <c r="C122" i="12"/>
  <c r="C220" i="12" s="1"/>
  <c r="B122" i="12"/>
  <c r="B220" i="12" s="1"/>
  <c r="N121" i="12"/>
  <c r="M121" i="12"/>
  <c r="L121" i="12"/>
  <c r="O120" i="12"/>
  <c r="N120" i="12"/>
  <c r="M120" i="12"/>
  <c r="L120" i="12"/>
  <c r="O119" i="12"/>
  <c r="N119" i="12"/>
  <c r="M119" i="12"/>
  <c r="L119" i="12"/>
  <c r="O118" i="12"/>
  <c r="N118" i="12"/>
  <c r="M118" i="12"/>
  <c r="L118" i="12"/>
  <c r="N117" i="12"/>
  <c r="M117" i="12"/>
  <c r="L117" i="12"/>
  <c r="N116" i="12"/>
  <c r="M116" i="12"/>
  <c r="L116" i="12"/>
  <c r="N115" i="12"/>
  <c r="M115" i="12"/>
  <c r="L115" i="12"/>
  <c r="N114" i="12"/>
  <c r="M114" i="12"/>
  <c r="L114" i="12"/>
  <c r="N113" i="12"/>
  <c r="M113" i="12"/>
  <c r="L113" i="12"/>
  <c r="N112" i="12"/>
  <c r="M112" i="12"/>
  <c r="L112" i="12"/>
  <c r="N111" i="12"/>
  <c r="M111" i="12"/>
  <c r="L111" i="12"/>
  <c r="N110" i="12"/>
  <c r="M110" i="12"/>
  <c r="L110" i="12"/>
  <c r="N109" i="12"/>
  <c r="M109" i="12"/>
  <c r="L109" i="12"/>
  <c r="N108" i="12"/>
  <c r="M108" i="12"/>
  <c r="L108" i="12"/>
  <c r="N107" i="12"/>
  <c r="M107" i="12"/>
  <c r="L107" i="12"/>
  <c r="N106" i="12"/>
  <c r="M106" i="12"/>
  <c r="L106" i="12"/>
  <c r="N105" i="12"/>
  <c r="M105" i="12"/>
  <c r="L105" i="12"/>
  <c r="N104" i="12"/>
  <c r="M104" i="12"/>
  <c r="L104" i="12"/>
  <c r="N103" i="12"/>
  <c r="M103" i="12"/>
  <c r="L103" i="12"/>
  <c r="N102" i="12"/>
  <c r="M102" i="12"/>
  <c r="L102" i="12"/>
  <c r="N101" i="12"/>
  <c r="M101" i="12"/>
  <c r="L101" i="12"/>
  <c r="O100" i="12"/>
  <c r="N100" i="12"/>
  <c r="M100" i="12"/>
  <c r="L100" i="12"/>
  <c r="O99" i="12"/>
  <c r="N99" i="12"/>
  <c r="M99" i="12"/>
  <c r="L99" i="12"/>
  <c r="O98" i="12"/>
  <c r="N98" i="12"/>
  <c r="M98" i="12"/>
  <c r="L98" i="12"/>
  <c r="N97" i="12"/>
  <c r="M97" i="12"/>
  <c r="L97" i="12"/>
  <c r="O96" i="12"/>
  <c r="N96" i="12"/>
  <c r="M96" i="12"/>
  <c r="L96" i="12"/>
  <c r="O95" i="12"/>
  <c r="N95" i="12"/>
  <c r="M95" i="12"/>
  <c r="L95" i="12"/>
  <c r="O94" i="12"/>
  <c r="N94" i="12"/>
  <c r="M94" i="12"/>
  <c r="L94" i="12"/>
  <c r="O93" i="12"/>
  <c r="N93" i="12"/>
  <c r="M93" i="12"/>
  <c r="L93" i="12"/>
  <c r="O92" i="12"/>
  <c r="N92" i="12"/>
  <c r="M92" i="12"/>
  <c r="L92" i="12"/>
  <c r="O91" i="12"/>
  <c r="N91" i="12"/>
  <c r="M91" i="12"/>
  <c r="L91" i="12"/>
  <c r="N90" i="12"/>
  <c r="M90" i="12"/>
  <c r="L90" i="12"/>
  <c r="N88" i="12"/>
  <c r="M88" i="12"/>
  <c r="L88" i="12"/>
  <c r="N87" i="12"/>
  <c r="M87" i="12"/>
  <c r="L87" i="12"/>
  <c r="N86" i="12"/>
  <c r="M86" i="12"/>
  <c r="L86" i="12"/>
  <c r="N85" i="12"/>
  <c r="M85" i="12"/>
  <c r="L85" i="12"/>
  <c r="N84" i="12"/>
  <c r="M84" i="12"/>
  <c r="L84" i="12"/>
  <c r="N83" i="12"/>
  <c r="M83" i="12"/>
  <c r="L83" i="12"/>
  <c r="N82" i="12"/>
  <c r="M82" i="12"/>
  <c r="L82" i="12"/>
  <c r="O81" i="12"/>
  <c r="N81" i="12"/>
  <c r="M81" i="12"/>
  <c r="L81" i="12"/>
  <c r="O80" i="12"/>
  <c r="N80" i="12"/>
  <c r="M80" i="12"/>
  <c r="L80" i="12"/>
  <c r="O79" i="12"/>
  <c r="N79" i="12"/>
  <c r="M79" i="12"/>
  <c r="L79" i="12"/>
  <c r="O78" i="12"/>
  <c r="N78" i="12"/>
  <c r="M78" i="12"/>
  <c r="L78" i="12"/>
  <c r="O77" i="12"/>
  <c r="N77" i="12"/>
  <c r="M77" i="12"/>
  <c r="L77" i="12"/>
  <c r="O76" i="12"/>
  <c r="N76" i="12"/>
  <c r="M76" i="12"/>
  <c r="L76" i="12"/>
  <c r="O75" i="12"/>
  <c r="N75" i="12"/>
  <c r="M75" i="12"/>
  <c r="L75" i="12"/>
  <c r="O74" i="12"/>
  <c r="N74" i="12"/>
  <c r="M74" i="12"/>
  <c r="L74" i="12"/>
  <c r="O73" i="12"/>
  <c r="N73" i="12"/>
  <c r="M73" i="12"/>
  <c r="L73" i="12"/>
  <c r="O72" i="12"/>
  <c r="N72" i="12"/>
  <c r="M72" i="12"/>
  <c r="L72" i="12"/>
  <c r="O71" i="12"/>
  <c r="N71" i="12"/>
  <c r="M71" i="12"/>
  <c r="L71" i="12"/>
  <c r="O70" i="12"/>
  <c r="N70" i="12"/>
  <c r="M70" i="12"/>
  <c r="L70" i="12"/>
  <c r="O69" i="12"/>
  <c r="N69" i="12"/>
  <c r="M69" i="12"/>
  <c r="L69" i="12"/>
  <c r="N68" i="12"/>
  <c r="M68" i="12"/>
  <c r="L68" i="12"/>
  <c r="O67" i="12"/>
  <c r="N67" i="12"/>
  <c r="M67" i="12"/>
  <c r="L67" i="12"/>
  <c r="O66" i="12"/>
  <c r="N66" i="12"/>
  <c r="M66" i="12"/>
  <c r="L66" i="12"/>
  <c r="N65" i="12"/>
  <c r="M65" i="12"/>
  <c r="L65" i="12"/>
  <c r="O64" i="12"/>
  <c r="N64" i="12"/>
  <c r="M64" i="12"/>
  <c r="L64" i="12"/>
  <c r="O63" i="12"/>
  <c r="N63" i="12"/>
  <c r="M63" i="12"/>
  <c r="L63" i="12"/>
  <c r="N62" i="12"/>
  <c r="M62" i="12"/>
  <c r="L62" i="12"/>
  <c r="N61" i="12"/>
  <c r="M61" i="12"/>
  <c r="L61" i="12"/>
  <c r="O60" i="12"/>
  <c r="N60" i="12"/>
  <c r="M60" i="12"/>
  <c r="L60" i="12"/>
  <c r="O59" i="12"/>
  <c r="N59" i="12"/>
  <c r="M59" i="12"/>
  <c r="L59" i="12"/>
  <c r="N58" i="12"/>
  <c r="M58" i="12"/>
  <c r="L58" i="12"/>
  <c r="C221" i="11"/>
  <c r="O219" i="11"/>
  <c r="K219" i="11"/>
  <c r="J219" i="11"/>
  <c r="I219" i="11"/>
  <c r="H219" i="11"/>
  <c r="G219" i="11"/>
  <c r="F219" i="11"/>
  <c r="E219" i="11"/>
  <c r="D219" i="11"/>
  <c r="N219" i="11" s="1"/>
  <c r="C219" i="11"/>
  <c r="B219" i="11"/>
  <c r="N218" i="11"/>
  <c r="M218" i="11"/>
  <c r="N217" i="11"/>
  <c r="M217" i="11"/>
  <c r="L217" i="11"/>
  <c r="N216" i="11"/>
  <c r="M216" i="11"/>
  <c r="L216" i="11"/>
  <c r="O215" i="11"/>
  <c r="N215" i="11"/>
  <c r="M215" i="11"/>
  <c r="L215" i="11"/>
  <c r="O214" i="11"/>
  <c r="N214" i="11"/>
  <c r="M214" i="11"/>
  <c r="L214" i="11"/>
  <c r="O213" i="11"/>
  <c r="N213" i="11"/>
  <c r="M213" i="11"/>
  <c r="L213" i="11"/>
  <c r="O212" i="11"/>
  <c r="N212" i="11"/>
  <c r="M212" i="11"/>
  <c r="L212" i="11"/>
  <c r="O211" i="11"/>
  <c r="N211" i="11"/>
  <c r="M211" i="11"/>
  <c r="L211" i="11"/>
  <c r="O210" i="11"/>
  <c r="N210" i="11"/>
  <c r="M210" i="11"/>
  <c r="L210" i="11"/>
  <c r="O209" i="11"/>
  <c r="N209" i="11"/>
  <c r="M209" i="11"/>
  <c r="L209" i="11"/>
  <c r="O208" i="11"/>
  <c r="N208" i="11"/>
  <c r="M208" i="11"/>
  <c r="L208" i="11"/>
  <c r="O207" i="11"/>
  <c r="N207" i="11"/>
  <c r="M207" i="11"/>
  <c r="L207" i="11"/>
  <c r="O206" i="11"/>
  <c r="N206" i="11"/>
  <c r="M206" i="11"/>
  <c r="L206" i="11"/>
  <c r="O205" i="11"/>
  <c r="N205" i="11"/>
  <c r="M205" i="11"/>
  <c r="L205" i="11"/>
  <c r="O204" i="11"/>
  <c r="N204" i="11"/>
  <c r="M204" i="11"/>
  <c r="L204" i="11"/>
  <c r="O203" i="11"/>
  <c r="N203" i="11"/>
  <c r="M203" i="11"/>
  <c r="L203" i="11"/>
  <c r="O202" i="11"/>
  <c r="N202" i="11"/>
  <c r="M202" i="11"/>
  <c r="L202" i="11"/>
  <c r="O200" i="11"/>
  <c r="N200" i="11"/>
  <c r="M200" i="11"/>
  <c r="L200" i="11"/>
  <c r="O199" i="11"/>
  <c r="N199" i="11"/>
  <c r="M199" i="11"/>
  <c r="L199" i="11"/>
  <c r="O198" i="11"/>
  <c r="N198" i="11"/>
  <c r="M198" i="11"/>
  <c r="L198" i="11"/>
  <c r="O197" i="11"/>
  <c r="N197" i="11"/>
  <c r="M197" i="11"/>
  <c r="L197" i="11"/>
  <c r="O196" i="11"/>
  <c r="N196" i="11"/>
  <c r="M196" i="11"/>
  <c r="L196" i="11"/>
  <c r="O195" i="11"/>
  <c r="N195" i="11"/>
  <c r="M195" i="11"/>
  <c r="L195" i="11"/>
  <c r="N193" i="11"/>
  <c r="K193" i="11"/>
  <c r="J193" i="11"/>
  <c r="O193" i="11" s="1"/>
  <c r="I193" i="11"/>
  <c r="H193" i="11"/>
  <c r="G193" i="11"/>
  <c r="F193" i="11"/>
  <c r="E193" i="11"/>
  <c r="D193" i="11"/>
  <c r="M193" i="11" s="1"/>
  <c r="C193" i="11"/>
  <c r="B193" i="11"/>
  <c r="O192" i="11"/>
  <c r="N192" i="11"/>
  <c r="M192" i="11"/>
  <c r="L192" i="11"/>
  <c r="O191" i="11"/>
  <c r="N191" i="11"/>
  <c r="M191" i="11"/>
  <c r="L191" i="11"/>
  <c r="O190" i="11"/>
  <c r="N190" i="11"/>
  <c r="M190" i="11"/>
  <c r="L190" i="11"/>
  <c r="O189" i="11"/>
  <c r="N189" i="11"/>
  <c r="M189" i="11"/>
  <c r="L189" i="11"/>
  <c r="O188" i="11"/>
  <c r="N188" i="11"/>
  <c r="M188" i="11"/>
  <c r="L188" i="11"/>
  <c r="O187" i="11"/>
  <c r="N187" i="11"/>
  <c r="M187" i="11"/>
  <c r="L187" i="11"/>
  <c r="O186" i="11"/>
  <c r="N186" i="11"/>
  <c r="M186" i="11"/>
  <c r="L186" i="11"/>
  <c r="O185" i="11"/>
  <c r="N185" i="11"/>
  <c r="M185" i="11"/>
  <c r="L185" i="11"/>
  <c r="O184" i="11"/>
  <c r="N184" i="11"/>
  <c r="M184" i="11"/>
  <c r="L184" i="11"/>
  <c r="O183" i="11"/>
  <c r="N183" i="11"/>
  <c r="M183" i="11"/>
  <c r="L183" i="11"/>
  <c r="O182" i="11"/>
  <c r="N182" i="11"/>
  <c r="M182" i="11"/>
  <c r="L182" i="11"/>
  <c r="O181" i="11"/>
  <c r="N181" i="11"/>
  <c r="M181" i="11"/>
  <c r="L181" i="11"/>
  <c r="O180" i="11"/>
  <c r="N180" i="11"/>
  <c r="M180" i="11"/>
  <c r="L180" i="11"/>
  <c r="O179" i="11"/>
  <c r="N179" i="11"/>
  <c r="M179" i="11"/>
  <c r="L179" i="11"/>
  <c r="O178" i="11"/>
  <c r="N178" i="11"/>
  <c r="M178" i="11"/>
  <c r="L178" i="11"/>
  <c r="O177" i="11"/>
  <c r="N177" i="11"/>
  <c r="M177" i="11"/>
  <c r="L177" i="11"/>
  <c r="O176" i="11"/>
  <c r="N176" i="11"/>
  <c r="M176" i="11"/>
  <c r="L176" i="11"/>
  <c r="O175" i="11"/>
  <c r="N175" i="11"/>
  <c r="M175" i="11"/>
  <c r="L175" i="11"/>
  <c r="O174" i="11"/>
  <c r="N174" i="11"/>
  <c r="M174" i="11"/>
  <c r="L174" i="11"/>
  <c r="O173" i="11"/>
  <c r="N173" i="11"/>
  <c r="M173" i="11"/>
  <c r="L173" i="11"/>
  <c r="O172" i="11"/>
  <c r="N172" i="11"/>
  <c r="M172" i="11"/>
  <c r="L172" i="11"/>
  <c r="O171" i="11"/>
  <c r="N171" i="11"/>
  <c r="M171" i="11"/>
  <c r="L171" i="11"/>
  <c r="O170" i="11"/>
  <c r="N170" i="11"/>
  <c r="M170" i="11"/>
  <c r="L170" i="11"/>
  <c r="O169" i="11"/>
  <c r="N169" i="11"/>
  <c r="M169" i="11"/>
  <c r="L169" i="11"/>
  <c r="O168" i="11"/>
  <c r="N168" i="11"/>
  <c r="M168" i="11"/>
  <c r="L168" i="11"/>
  <c r="O167" i="11"/>
  <c r="N167" i="11"/>
  <c r="M167" i="11"/>
  <c r="L167" i="11"/>
  <c r="O166" i="11"/>
  <c r="N166" i="11"/>
  <c r="M166" i="11"/>
  <c r="L166" i="11"/>
  <c r="O165" i="11"/>
  <c r="N165" i="11"/>
  <c r="M165" i="11"/>
  <c r="L165" i="11"/>
  <c r="O164" i="11"/>
  <c r="N164" i="11"/>
  <c r="M164" i="11"/>
  <c r="L164" i="11"/>
  <c r="K162" i="11"/>
  <c r="J162" i="11"/>
  <c r="O162" i="11" s="1"/>
  <c r="I162" i="11"/>
  <c r="H162" i="11"/>
  <c r="G162" i="11"/>
  <c r="F162" i="11"/>
  <c r="E162" i="11"/>
  <c r="D162" i="11"/>
  <c r="C162" i="11"/>
  <c r="B162" i="11"/>
  <c r="O161" i="11"/>
  <c r="N161" i="11"/>
  <c r="M161" i="11"/>
  <c r="L161" i="11"/>
  <c r="N160" i="11"/>
  <c r="M160" i="11"/>
  <c r="L160" i="11"/>
  <c r="O159" i="11"/>
  <c r="N159" i="11"/>
  <c r="M159" i="11"/>
  <c r="L159" i="11"/>
  <c r="O158" i="11"/>
  <c r="N158" i="11"/>
  <c r="M158" i="11"/>
  <c r="L158" i="11"/>
  <c r="N157" i="11"/>
  <c r="M157" i="11"/>
  <c r="L157" i="11"/>
  <c r="O156" i="11"/>
  <c r="N156" i="11"/>
  <c r="M156" i="11"/>
  <c r="L156" i="11"/>
  <c r="O155" i="11"/>
  <c r="N155" i="11"/>
  <c r="M155" i="11"/>
  <c r="L155" i="11"/>
  <c r="O154" i="11"/>
  <c r="N154" i="11"/>
  <c r="M154" i="11"/>
  <c r="L154" i="11"/>
  <c r="O153" i="11"/>
  <c r="N153" i="11"/>
  <c r="M153" i="11"/>
  <c r="L153" i="11"/>
  <c r="O152" i="11"/>
  <c r="N152" i="11"/>
  <c r="M152" i="11"/>
  <c r="L152" i="11"/>
  <c r="O151" i="11"/>
  <c r="N151" i="11"/>
  <c r="M151" i="11"/>
  <c r="L151" i="11"/>
  <c r="N150" i="11"/>
  <c r="M150" i="11"/>
  <c r="L150" i="11"/>
  <c r="O149" i="11"/>
  <c r="N149" i="11"/>
  <c r="M149" i="11"/>
  <c r="L149" i="11"/>
  <c r="O148" i="11"/>
  <c r="N148" i="11"/>
  <c r="M148" i="11"/>
  <c r="L148" i="11"/>
  <c r="N147" i="11"/>
  <c r="M147" i="11"/>
  <c r="L147" i="11"/>
  <c r="O146" i="11"/>
  <c r="N146" i="11"/>
  <c r="M146" i="11"/>
  <c r="L146" i="11"/>
  <c r="O145" i="11"/>
  <c r="N145" i="11"/>
  <c r="M145" i="11"/>
  <c r="L145" i="11"/>
  <c r="O144" i="11"/>
  <c r="N144" i="11"/>
  <c r="M144" i="11"/>
  <c r="L144" i="11"/>
  <c r="O143" i="11"/>
  <c r="N143" i="11"/>
  <c r="M143" i="11"/>
  <c r="L143" i="11"/>
  <c r="O142" i="11"/>
  <c r="N142" i="11"/>
  <c r="M142" i="11"/>
  <c r="L142" i="11"/>
  <c r="O141" i="11"/>
  <c r="N141" i="11"/>
  <c r="M141" i="11"/>
  <c r="L141" i="11"/>
  <c r="N140" i="11"/>
  <c r="M140" i="11"/>
  <c r="L140" i="11"/>
  <c r="O139" i="11"/>
  <c r="N139" i="11"/>
  <c r="M139" i="11"/>
  <c r="L139" i="11"/>
  <c r="O138" i="11"/>
  <c r="N138" i="11"/>
  <c r="M138" i="11"/>
  <c r="L138" i="11"/>
  <c r="O137" i="11"/>
  <c r="N137" i="11"/>
  <c r="M137" i="11"/>
  <c r="L137" i="11"/>
  <c r="O136" i="11"/>
  <c r="N136" i="11"/>
  <c r="M136" i="11"/>
  <c r="L136" i="11"/>
  <c r="O135" i="11"/>
  <c r="N135" i="11"/>
  <c r="M135" i="11"/>
  <c r="L135" i="11"/>
  <c r="O134" i="11"/>
  <c r="N134" i="11"/>
  <c r="M134" i="11"/>
  <c r="L134" i="11"/>
  <c r="O133" i="11"/>
  <c r="N133" i="11"/>
  <c r="M133" i="11"/>
  <c r="L133" i="11"/>
  <c r="O132" i="11"/>
  <c r="N132" i="11"/>
  <c r="M132" i="11"/>
  <c r="L132" i="11"/>
  <c r="O131" i="11"/>
  <c r="N131" i="11"/>
  <c r="M131" i="11"/>
  <c r="L131" i="11"/>
  <c r="O130" i="11"/>
  <c r="N130" i="11"/>
  <c r="M130" i="11"/>
  <c r="L130" i="11"/>
  <c r="O129" i="11"/>
  <c r="N129" i="11"/>
  <c r="M129" i="11"/>
  <c r="L129" i="11"/>
  <c r="O128" i="11"/>
  <c r="N128" i="11"/>
  <c r="M128" i="11"/>
  <c r="L128" i="11"/>
  <c r="O127" i="11"/>
  <c r="N127" i="11"/>
  <c r="M127" i="11"/>
  <c r="L127" i="11"/>
  <c r="O126" i="11"/>
  <c r="N126" i="11"/>
  <c r="M126" i="11"/>
  <c r="L126" i="11"/>
  <c r="O125" i="11"/>
  <c r="N125" i="11"/>
  <c r="M125" i="11"/>
  <c r="L125" i="11"/>
  <c r="O124" i="11"/>
  <c r="N124" i="11"/>
  <c r="M124" i="11"/>
  <c r="L124" i="11"/>
  <c r="N122" i="11"/>
  <c r="M122" i="11"/>
  <c r="K122" i="11"/>
  <c r="K220" i="11" s="1"/>
  <c r="K221" i="11" s="1"/>
  <c r="J122" i="11"/>
  <c r="I122" i="11"/>
  <c r="I220" i="11" s="1"/>
  <c r="H122" i="11"/>
  <c r="G122" i="11"/>
  <c r="G220" i="11" s="1"/>
  <c r="G221" i="11" s="1"/>
  <c r="F122" i="11"/>
  <c r="E122" i="11"/>
  <c r="E220" i="11" s="1"/>
  <c r="D122" i="11"/>
  <c r="C122" i="11"/>
  <c r="C220" i="11" s="1"/>
  <c r="B122" i="11"/>
  <c r="N121" i="11"/>
  <c r="M121" i="11"/>
  <c r="L121" i="11"/>
  <c r="O120" i="11"/>
  <c r="N120" i="11"/>
  <c r="M120" i="11"/>
  <c r="L120" i="11"/>
  <c r="O119" i="11"/>
  <c r="N119" i="11"/>
  <c r="M119" i="11"/>
  <c r="L119" i="11"/>
  <c r="O118" i="11"/>
  <c r="N118" i="11"/>
  <c r="M118" i="11"/>
  <c r="L118" i="11"/>
  <c r="N117" i="11"/>
  <c r="M117" i="11"/>
  <c r="L117" i="11"/>
  <c r="N116" i="11"/>
  <c r="M116" i="11"/>
  <c r="L116" i="11"/>
  <c r="N115" i="11"/>
  <c r="M115" i="11"/>
  <c r="L115" i="11"/>
  <c r="N114" i="11"/>
  <c r="M114" i="11"/>
  <c r="L114" i="11"/>
  <c r="N113" i="11"/>
  <c r="M113" i="11"/>
  <c r="L113" i="11"/>
  <c r="N112" i="11"/>
  <c r="M112" i="11"/>
  <c r="L112" i="11"/>
  <c r="N111" i="11"/>
  <c r="M111" i="11"/>
  <c r="L111" i="11"/>
  <c r="N110" i="11"/>
  <c r="M110" i="11"/>
  <c r="L110" i="11"/>
  <c r="N109" i="11"/>
  <c r="M109" i="11"/>
  <c r="L109" i="11"/>
  <c r="N108" i="11"/>
  <c r="M108" i="11"/>
  <c r="L108" i="11"/>
  <c r="N107" i="11"/>
  <c r="M107" i="11"/>
  <c r="L107" i="11"/>
  <c r="N106" i="11"/>
  <c r="M106" i="11"/>
  <c r="L106" i="11"/>
  <c r="N105" i="11"/>
  <c r="M105" i="11"/>
  <c r="L105" i="11"/>
  <c r="N104" i="11"/>
  <c r="M104" i="11"/>
  <c r="L104" i="11"/>
  <c r="N103" i="11"/>
  <c r="M103" i="11"/>
  <c r="L103" i="11"/>
  <c r="N102" i="11"/>
  <c r="M102" i="11"/>
  <c r="L102" i="11"/>
  <c r="N101" i="11"/>
  <c r="M101" i="11"/>
  <c r="L101" i="11"/>
  <c r="O100" i="11"/>
  <c r="N100" i="11"/>
  <c r="M100" i="11"/>
  <c r="L100" i="11"/>
  <c r="O99" i="11"/>
  <c r="N99" i="11"/>
  <c r="M99" i="11"/>
  <c r="L99" i="11"/>
  <c r="O98" i="11"/>
  <c r="N98" i="11"/>
  <c r="M98" i="11"/>
  <c r="L98" i="11"/>
  <c r="N97" i="11"/>
  <c r="M97" i="11"/>
  <c r="L97" i="11"/>
  <c r="O96" i="11"/>
  <c r="N96" i="11"/>
  <c r="M96" i="11"/>
  <c r="L96" i="11"/>
  <c r="O95" i="11"/>
  <c r="N95" i="11"/>
  <c r="M95" i="11"/>
  <c r="L95" i="11"/>
  <c r="O94" i="11"/>
  <c r="N94" i="11"/>
  <c r="M94" i="11"/>
  <c r="L94" i="11"/>
  <c r="O93" i="11"/>
  <c r="N93" i="11"/>
  <c r="M93" i="11"/>
  <c r="L93" i="11"/>
  <c r="O92" i="11"/>
  <c r="N92" i="11"/>
  <c r="M92" i="11"/>
  <c r="L92" i="11"/>
  <c r="O91" i="11"/>
  <c r="N91" i="11"/>
  <c r="M91" i="11"/>
  <c r="L91" i="11"/>
  <c r="N90" i="11"/>
  <c r="M90" i="11"/>
  <c r="L90" i="11"/>
  <c r="N88" i="11"/>
  <c r="M88" i="11"/>
  <c r="L88" i="11"/>
  <c r="N87" i="11"/>
  <c r="M87" i="11"/>
  <c r="L87" i="11"/>
  <c r="N86" i="11"/>
  <c r="M86" i="11"/>
  <c r="L86" i="11"/>
  <c r="N85" i="11"/>
  <c r="M85" i="11"/>
  <c r="L85" i="11"/>
  <c r="N84" i="11"/>
  <c r="M84" i="11"/>
  <c r="L84" i="11"/>
  <c r="N83" i="11"/>
  <c r="M83" i="11"/>
  <c r="L83" i="11"/>
  <c r="N82" i="11"/>
  <c r="M82" i="11"/>
  <c r="L82" i="11"/>
  <c r="O81" i="11"/>
  <c r="N81" i="11"/>
  <c r="M81" i="11"/>
  <c r="L81" i="11"/>
  <c r="O80" i="11"/>
  <c r="N80" i="11"/>
  <c r="M80" i="11"/>
  <c r="L80" i="11"/>
  <c r="O79" i="11"/>
  <c r="N79" i="11"/>
  <c r="M79" i="11"/>
  <c r="L79" i="11"/>
  <c r="O78" i="11"/>
  <c r="N78" i="11"/>
  <c r="M78" i="11"/>
  <c r="L78" i="11"/>
  <c r="O77" i="11"/>
  <c r="N77" i="11"/>
  <c r="M77" i="11"/>
  <c r="L77" i="11"/>
  <c r="O76" i="11"/>
  <c r="N76" i="11"/>
  <c r="M76" i="11"/>
  <c r="L76" i="11"/>
  <c r="O75" i="11"/>
  <c r="N75" i="11"/>
  <c r="M75" i="11"/>
  <c r="L75" i="11"/>
  <c r="O74" i="11"/>
  <c r="N74" i="11"/>
  <c r="M74" i="11"/>
  <c r="L74" i="11"/>
  <c r="O73" i="11"/>
  <c r="N73" i="11"/>
  <c r="M73" i="11"/>
  <c r="L73" i="11"/>
  <c r="O72" i="11"/>
  <c r="N72" i="11"/>
  <c r="M72" i="11"/>
  <c r="L72" i="11"/>
  <c r="O71" i="11"/>
  <c r="N71" i="11"/>
  <c r="M71" i="11"/>
  <c r="L71" i="11"/>
  <c r="O70" i="11"/>
  <c r="N70" i="11"/>
  <c r="M70" i="11"/>
  <c r="L70" i="11"/>
  <c r="O69" i="11"/>
  <c r="N69" i="11"/>
  <c r="M69" i="11"/>
  <c r="L69" i="11"/>
  <c r="N68" i="11"/>
  <c r="M68" i="11"/>
  <c r="L68" i="11"/>
  <c r="O67" i="11"/>
  <c r="N67" i="11"/>
  <c r="M67" i="11"/>
  <c r="L67" i="11"/>
  <c r="O66" i="11"/>
  <c r="N66" i="11"/>
  <c r="M66" i="11"/>
  <c r="L66" i="11"/>
  <c r="N65" i="11"/>
  <c r="M65" i="11"/>
  <c r="L65" i="11"/>
  <c r="O64" i="11"/>
  <c r="N64" i="11"/>
  <c r="M64" i="11"/>
  <c r="L64" i="11"/>
  <c r="O63" i="11"/>
  <c r="N63" i="11"/>
  <c r="M63" i="11"/>
  <c r="L63" i="11"/>
  <c r="N62" i="11"/>
  <c r="M62" i="11"/>
  <c r="L62" i="11"/>
  <c r="N61" i="11"/>
  <c r="M61" i="11"/>
  <c r="L61" i="11"/>
  <c r="O60" i="11"/>
  <c r="N60" i="11"/>
  <c r="M60" i="11"/>
  <c r="L60" i="11"/>
  <c r="O59" i="11"/>
  <c r="N59" i="11"/>
  <c r="M59" i="11"/>
  <c r="L59" i="11"/>
  <c r="N58" i="11"/>
  <c r="M58" i="11"/>
  <c r="L58" i="11"/>
  <c r="C221" i="10"/>
  <c r="O219" i="10"/>
  <c r="K219" i="10"/>
  <c r="K221" i="10" s="1"/>
  <c r="J219" i="10"/>
  <c r="I219" i="10"/>
  <c r="H219" i="10"/>
  <c r="G219" i="10"/>
  <c r="G221" i="10" s="1"/>
  <c r="F219" i="10"/>
  <c r="E219" i="10"/>
  <c r="D219" i="10"/>
  <c r="C219" i="10"/>
  <c r="B219" i="10"/>
  <c r="N218" i="10"/>
  <c r="M218" i="10"/>
  <c r="N217" i="10"/>
  <c r="M217" i="10"/>
  <c r="L217" i="10"/>
  <c r="N216" i="10"/>
  <c r="M216" i="10"/>
  <c r="L216" i="10"/>
  <c r="O215" i="10"/>
  <c r="N215" i="10"/>
  <c r="M215" i="10"/>
  <c r="L215" i="10"/>
  <c r="O214" i="10"/>
  <c r="N214" i="10"/>
  <c r="M214" i="10"/>
  <c r="L214" i="10"/>
  <c r="O213" i="10"/>
  <c r="N213" i="10"/>
  <c r="M213" i="10"/>
  <c r="L213" i="10"/>
  <c r="O212" i="10"/>
  <c r="N212" i="10"/>
  <c r="M212" i="10"/>
  <c r="L212" i="10"/>
  <c r="O211" i="10"/>
  <c r="N211" i="10"/>
  <c r="M211" i="10"/>
  <c r="L211" i="10"/>
  <c r="O210" i="10"/>
  <c r="N210" i="10"/>
  <c r="M210" i="10"/>
  <c r="L210" i="10"/>
  <c r="O209" i="10"/>
  <c r="N209" i="10"/>
  <c r="M209" i="10"/>
  <c r="L209" i="10"/>
  <c r="O208" i="10"/>
  <c r="N208" i="10"/>
  <c r="M208" i="10"/>
  <c r="L208" i="10"/>
  <c r="O207" i="10"/>
  <c r="N207" i="10"/>
  <c r="M207" i="10"/>
  <c r="L207" i="10"/>
  <c r="O206" i="10"/>
  <c r="N206" i="10"/>
  <c r="M206" i="10"/>
  <c r="L206" i="10"/>
  <c r="O205" i="10"/>
  <c r="N205" i="10"/>
  <c r="M205" i="10"/>
  <c r="L205" i="10"/>
  <c r="O204" i="10"/>
  <c r="N204" i="10"/>
  <c r="M204" i="10"/>
  <c r="L204" i="10"/>
  <c r="O203" i="10"/>
  <c r="N203" i="10"/>
  <c r="M203" i="10"/>
  <c r="L203" i="10"/>
  <c r="O202" i="10"/>
  <c r="N202" i="10"/>
  <c r="M202" i="10"/>
  <c r="L202" i="10"/>
  <c r="O200" i="10"/>
  <c r="N200" i="10"/>
  <c r="M200" i="10"/>
  <c r="L200" i="10"/>
  <c r="O199" i="10"/>
  <c r="N199" i="10"/>
  <c r="M199" i="10"/>
  <c r="L199" i="10"/>
  <c r="O198" i="10"/>
  <c r="N198" i="10"/>
  <c r="M198" i="10"/>
  <c r="L198" i="10"/>
  <c r="O197" i="10"/>
  <c r="N197" i="10"/>
  <c r="M197" i="10"/>
  <c r="L197" i="10"/>
  <c r="O196" i="10"/>
  <c r="N196" i="10"/>
  <c r="M196" i="10"/>
  <c r="L196" i="10"/>
  <c r="O195" i="10"/>
  <c r="N195" i="10"/>
  <c r="M195" i="10"/>
  <c r="L195" i="10"/>
  <c r="N193" i="10"/>
  <c r="K193" i="10"/>
  <c r="J193" i="10"/>
  <c r="O193" i="10" s="1"/>
  <c r="I193" i="10"/>
  <c r="H193" i="10"/>
  <c r="G193" i="10"/>
  <c r="F193" i="10"/>
  <c r="E193" i="10"/>
  <c r="D193" i="10"/>
  <c r="M193" i="10" s="1"/>
  <c r="C193" i="10"/>
  <c r="B193" i="10"/>
  <c r="O192" i="10"/>
  <c r="N192" i="10"/>
  <c r="M192" i="10"/>
  <c r="L192" i="10"/>
  <c r="O191" i="10"/>
  <c r="N191" i="10"/>
  <c r="M191" i="10"/>
  <c r="L191" i="10"/>
  <c r="O190" i="10"/>
  <c r="N190" i="10"/>
  <c r="M190" i="10"/>
  <c r="L190" i="10"/>
  <c r="O189" i="10"/>
  <c r="N189" i="10"/>
  <c r="M189" i="10"/>
  <c r="L189" i="10"/>
  <c r="O188" i="10"/>
  <c r="N188" i="10"/>
  <c r="M188" i="10"/>
  <c r="L188" i="10"/>
  <c r="O187" i="10"/>
  <c r="N187" i="10"/>
  <c r="M187" i="10"/>
  <c r="L187" i="10"/>
  <c r="O186" i="10"/>
  <c r="N186" i="10"/>
  <c r="M186" i="10"/>
  <c r="L186" i="10"/>
  <c r="O185" i="10"/>
  <c r="N185" i="10"/>
  <c r="M185" i="10"/>
  <c r="L185" i="10"/>
  <c r="O184" i="10"/>
  <c r="N184" i="10"/>
  <c r="M184" i="10"/>
  <c r="L184" i="10"/>
  <c r="O183" i="10"/>
  <c r="N183" i="10"/>
  <c r="M183" i="10"/>
  <c r="L183" i="10"/>
  <c r="O182" i="10"/>
  <c r="N182" i="10"/>
  <c r="M182" i="10"/>
  <c r="L182" i="10"/>
  <c r="O181" i="10"/>
  <c r="N181" i="10"/>
  <c r="M181" i="10"/>
  <c r="L181" i="10"/>
  <c r="O180" i="10"/>
  <c r="N180" i="10"/>
  <c r="M180" i="10"/>
  <c r="L180" i="10"/>
  <c r="O179" i="10"/>
  <c r="N179" i="10"/>
  <c r="M179" i="10"/>
  <c r="L179" i="10"/>
  <c r="O178" i="10"/>
  <c r="N178" i="10"/>
  <c r="M178" i="10"/>
  <c r="L178" i="10"/>
  <c r="O177" i="10"/>
  <c r="N177" i="10"/>
  <c r="M177" i="10"/>
  <c r="L177" i="10"/>
  <c r="O176" i="10"/>
  <c r="N176" i="10"/>
  <c r="M176" i="10"/>
  <c r="L176" i="10"/>
  <c r="O175" i="10"/>
  <c r="N175" i="10"/>
  <c r="M175" i="10"/>
  <c r="L175" i="10"/>
  <c r="O174" i="10"/>
  <c r="N174" i="10"/>
  <c r="M174" i="10"/>
  <c r="L174" i="10"/>
  <c r="O173" i="10"/>
  <c r="N173" i="10"/>
  <c r="M173" i="10"/>
  <c r="L173" i="10"/>
  <c r="O172" i="10"/>
  <c r="N172" i="10"/>
  <c r="M172" i="10"/>
  <c r="L172" i="10"/>
  <c r="O171" i="10"/>
  <c r="N171" i="10"/>
  <c r="M171" i="10"/>
  <c r="L171" i="10"/>
  <c r="O170" i="10"/>
  <c r="N170" i="10"/>
  <c r="M170" i="10"/>
  <c r="L170" i="10"/>
  <c r="O169" i="10"/>
  <c r="N169" i="10"/>
  <c r="M169" i="10"/>
  <c r="L169" i="10"/>
  <c r="O168" i="10"/>
  <c r="N168" i="10"/>
  <c r="M168" i="10"/>
  <c r="L168" i="10"/>
  <c r="O167" i="10"/>
  <c r="N167" i="10"/>
  <c r="M167" i="10"/>
  <c r="L167" i="10"/>
  <c r="O166" i="10"/>
  <c r="N166" i="10"/>
  <c r="M166" i="10"/>
  <c r="L166" i="10"/>
  <c r="O165" i="10"/>
  <c r="N165" i="10"/>
  <c r="M165" i="10"/>
  <c r="L165" i="10"/>
  <c r="O164" i="10"/>
  <c r="N164" i="10"/>
  <c r="M164" i="10"/>
  <c r="L164" i="10"/>
  <c r="K162" i="10"/>
  <c r="J162" i="10"/>
  <c r="O162" i="10" s="1"/>
  <c r="I162" i="10"/>
  <c r="H162" i="10"/>
  <c r="G162" i="10"/>
  <c r="F162" i="10"/>
  <c r="E162" i="10"/>
  <c r="D162" i="10"/>
  <c r="C162" i="10"/>
  <c r="B162" i="10"/>
  <c r="O161" i="10"/>
  <c r="N161" i="10"/>
  <c r="M161" i="10"/>
  <c r="L161" i="10"/>
  <c r="N160" i="10"/>
  <c r="M160" i="10"/>
  <c r="L160" i="10"/>
  <c r="O159" i="10"/>
  <c r="N159" i="10"/>
  <c r="M159" i="10"/>
  <c r="L159" i="10"/>
  <c r="O158" i="10"/>
  <c r="N158" i="10"/>
  <c r="M158" i="10"/>
  <c r="L158" i="10"/>
  <c r="N157" i="10"/>
  <c r="M157" i="10"/>
  <c r="L157" i="10"/>
  <c r="O156" i="10"/>
  <c r="N156" i="10"/>
  <c r="M156" i="10"/>
  <c r="L156" i="10"/>
  <c r="O155" i="10"/>
  <c r="N155" i="10"/>
  <c r="M155" i="10"/>
  <c r="L155" i="10"/>
  <c r="O154" i="10"/>
  <c r="N154" i="10"/>
  <c r="M154" i="10"/>
  <c r="L154" i="10"/>
  <c r="O153" i="10"/>
  <c r="N153" i="10"/>
  <c r="M153" i="10"/>
  <c r="L153" i="10"/>
  <c r="O152" i="10"/>
  <c r="N152" i="10"/>
  <c r="M152" i="10"/>
  <c r="L152" i="10"/>
  <c r="O151" i="10"/>
  <c r="N151" i="10"/>
  <c r="M151" i="10"/>
  <c r="L151" i="10"/>
  <c r="N150" i="10"/>
  <c r="M150" i="10"/>
  <c r="L150" i="10"/>
  <c r="O149" i="10"/>
  <c r="N149" i="10"/>
  <c r="M149" i="10"/>
  <c r="L149" i="10"/>
  <c r="O148" i="10"/>
  <c r="N148" i="10"/>
  <c r="M148" i="10"/>
  <c r="L148" i="10"/>
  <c r="N147" i="10"/>
  <c r="M147" i="10"/>
  <c r="L147" i="10"/>
  <c r="O146" i="10"/>
  <c r="N146" i="10"/>
  <c r="M146" i="10"/>
  <c r="L146" i="10"/>
  <c r="O145" i="10"/>
  <c r="N145" i="10"/>
  <c r="M145" i="10"/>
  <c r="L145" i="10"/>
  <c r="O144" i="10"/>
  <c r="N144" i="10"/>
  <c r="M144" i="10"/>
  <c r="L144" i="10"/>
  <c r="O143" i="10"/>
  <c r="N143" i="10"/>
  <c r="M143" i="10"/>
  <c r="L143" i="10"/>
  <c r="O142" i="10"/>
  <c r="N142" i="10"/>
  <c r="M142" i="10"/>
  <c r="L142" i="10"/>
  <c r="O141" i="10"/>
  <c r="N141" i="10"/>
  <c r="M141" i="10"/>
  <c r="L141" i="10"/>
  <c r="N140" i="10"/>
  <c r="M140" i="10"/>
  <c r="L140" i="10"/>
  <c r="O139" i="10"/>
  <c r="N139" i="10"/>
  <c r="M139" i="10"/>
  <c r="L139" i="10"/>
  <c r="O138" i="10"/>
  <c r="N138" i="10"/>
  <c r="M138" i="10"/>
  <c r="L138" i="10"/>
  <c r="O137" i="10"/>
  <c r="N137" i="10"/>
  <c r="M137" i="10"/>
  <c r="L137" i="10"/>
  <c r="O136" i="10"/>
  <c r="N136" i="10"/>
  <c r="M136" i="10"/>
  <c r="L136" i="10"/>
  <c r="O135" i="10"/>
  <c r="N135" i="10"/>
  <c r="M135" i="10"/>
  <c r="L135" i="10"/>
  <c r="O134" i="10"/>
  <c r="N134" i="10"/>
  <c r="M134" i="10"/>
  <c r="L134" i="10"/>
  <c r="O133" i="10"/>
  <c r="N133" i="10"/>
  <c r="M133" i="10"/>
  <c r="L133" i="10"/>
  <c r="O132" i="10"/>
  <c r="N132" i="10"/>
  <c r="M132" i="10"/>
  <c r="L132" i="10"/>
  <c r="O131" i="10"/>
  <c r="N131" i="10"/>
  <c r="M131" i="10"/>
  <c r="L131" i="10"/>
  <c r="O130" i="10"/>
  <c r="N130" i="10"/>
  <c r="M130" i="10"/>
  <c r="L130" i="10"/>
  <c r="O129" i="10"/>
  <c r="N129" i="10"/>
  <c r="M129" i="10"/>
  <c r="L129" i="10"/>
  <c r="O128" i="10"/>
  <c r="N128" i="10"/>
  <c r="M128" i="10"/>
  <c r="L128" i="10"/>
  <c r="O127" i="10"/>
  <c r="N127" i="10"/>
  <c r="M127" i="10"/>
  <c r="L127" i="10"/>
  <c r="O126" i="10"/>
  <c r="N126" i="10"/>
  <c r="M126" i="10"/>
  <c r="L126" i="10"/>
  <c r="O125" i="10"/>
  <c r="N125" i="10"/>
  <c r="M125" i="10"/>
  <c r="L125" i="10"/>
  <c r="O124" i="10"/>
  <c r="N124" i="10"/>
  <c r="M124" i="10"/>
  <c r="L124" i="10"/>
  <c r="N122" i="10"/>
  <c r="M122" i="10"/>
  <c r="K122" i="10"/>
  <c r="K220" i="10" s="1"/>
  <c r="J122" i="10"/>
  <c r="O122" i="10" s="1"/>
  <c r="I122" i="10"/>
  <c r="I220" i="10" s="1"/>
  <c r="H122" i="10"/>
  <c r="G122" i="10"/>
  <c r="G220" i="10" s="1"/>
  <c r="F122" i="10"/>
  <c r="E122" i="10"/>
  <c r="E220" i="10" s="1"/>
  <c r="D122" i="10"/>
  <c r="C122" i="10"/>
  <c r="C220" i="10" s="1"/>
  <c r="B122" i="10"/>
  <c r="B220" i="10" s="1"/>
  <c r="N121" i="10"/>
  <c r="M121" i="10"/>
  <c r="L121" i="10"/>
  <c r="O120" i="10"/>
  <c r="N120" i="10"/>
  <c r="M120" i="10"/>
  <c r="L120" i="10"/>
  <c r="O119" i="10"/>
  <c r="N119" i="10"/>
  <c r="M119" i="10"/>
  <c r="L119" i="10"/>
  <c r="O118" i="10"/>
  <c r="N118" i="10"/>
  <c r="M118" i="10"/>
  <c r="L118" i="10"/>
  <c r="N117" i="10"/>
  <c r="M117" i="10"/>
  <c r="L117" i="10"/>
  <c r="N116" i="10"/>
  <c r="M116" i="10"/>
  <c r="L116" i="10"/>
  <c r="N115" i="10"/>
  <c r="M115" i="10"/>
  <c r="L115" i="10"/>
  <c r="N114" i="10"/>
  <c r="M114" i="10"/>
  <c r="L114" i="10"/>
  <c r="N113" i="10"/>
  <c r="M113" i="10"/>
  <c r="L113" i="10"/>
  <c r="N112" i="10"/>
  <c r="M112" i="10"/>
  <c r="L112" i="10"/>
  <c r="N111" i="10"/>
  <c r="M111" i="10"/>
  <c r="L111" i="10"/>
  <c r="N110" i="10"/>
  <c r="M110" i="10"/>
  <c r="L110" i="10"/>
  <c r="N109" i="10"/>
  <c r="M109" i="10"/>
  <c r="L109" i="10"/>
  <c r="N108" i="10"/>
  <c r="M108" i="10"/>
  <c r="L108" i="10"/>
  <c r="N107" i="10"/>
  <c r="M107" i="10"/>
  <c r="L107" i="10"/>
  <c r="N106" i="10"/>
  <c r="M106" i="10"/>
  <c r="L106" i="10"/>
  <c r="N105" i="10"/>
  <c r="M105" i="10"/>
  <c r="L105" i="10"/>
  <c r="N104" i="10"/>
  <c r="M104" i="10"/>
  <c r="L104" i="10"/>
  <c r="N103" i="10"/>
  <c r="M103" i="10"/>
  <c r="L103" i="10"/>
  <c r="N102" i="10"/>
  <c r="M102" i="10"/>
  <c r="L102" i="10"/>
  <c r="N101" i="10"/>
  <c r="M101" i="10"/>
  <c r="L101" i="10"/>
  <c r="O100" i="10"/>
  <c r="N100" i="10"/>
  <c r="M100" i="10"/>
  <c r="L100" i="10"/>
  <c r="O99" i="10"/>
  <c r="N99" i="10"/>
  <c r="M99" i="10"/>
  <c r="L99" i="10"/>
  <c r="O98" i="10"/>
  <c r="N98" i="10"/>
  <c r="M98" i="10"/>
  <c r="L98" i="10"/>
  <c r="N97" i="10"/>
  <c r="M97" i="10"/>
  <c r="L97" i="10"/>
  <c r="O96" i="10"/>
  <c r="N96" i="10"/>
  <c r="M96" i="10"/>
  <c r="L96" i="10"/>
  <c r="O95" i="10"/>
  <c r="N95" i="10"/>
  <c r="M95" i="10"/>
  <c r="L95" i="10"/>
  <c r="O94" i="10"/>
  <c r="N94" i="10"/>
  <c r="M94" i="10"/>
  <c r="L94" i="10"/>
  <c r="O93" i="10"/>
  <c r="N93" i="10"/>
  <c r="M93" i="10"/>
  <c r="L93" i="10"/>
  <c r="O92" i="10"/>
  <c r="N92" i="10"/>
  <c r="M92" i="10"/>
  <c r="L92" i="10"/>
  <c r="O91" i="10"/>
  <c r="N91" i="10"/>
  <c r="M91" i="10"/>
  <c r="L91" i="10"/>
  <c r="N90" i="10"/>
  <c r="M90" i="10"/>
  <c r="L90" i="10"/>
  <c r="N88" i="10"/>
  <c r="M88" i="10"/>
  <c r="L88" i="10"/>
  <c r="N87" i="10"/>
  <c r="M87" i="10"/>
  <c r="L87" i="10"/>
  <c r="N86" i="10"/>
  <c r="M86" i="10"/>
  <c r="L86" i="10"/>
  <c r="N85" i="10"/>
  <c r="M85" i="10"/>
  <c r="L85" i="10"/>
  <c r="N84" i="10"/>
  <c r="M84" i="10"/>
  <c r="L84" i="10"/>
  <c r="N83" i="10"/>
  <c r="M83" i="10"/>
  <c r="L83" i="10"/>
  <c r="N82" i="10"/>
  <c r="M82" i="10"/>
  <c r="L82" i="10"/>
  <c r="O81" i="10"/>
  <c r="N81" i="10"/>
  <c r="M81" i="10"/>
  <c r="L81" i="10"/>
  <c r="O80" i="10"/>
  <c r="N80" i="10"/>
  <c r="M80" i="10"/>
  <c r="L80" i="10"/>
  <c r="O79" i="10"/>
  <c r="N79" i="10"/>
  <c r="M79" i="10"/>
  <c r="L79" i="10"/>
  <c r="O78" i="10"/>
  <c r="N78" i="10"/>
  <c r="M78" i="10"/>
  <c r="L78" i="10"/>
  <c r="O77" i="10"/>
  <c r="N77" i="10"/>
  <c r="M77" i="10"/>
  <c r="L77" i="10"/>
  <c r="O76" i="10"/>
  <c r="N76" i="10"/>
  <c r="M76" i="10"/>
  <c r="L76" i="10"/>
  <c r="O75" i="10"/>
  <c r="N75" i="10"/>
  <c r="M75" i="10"/>
  <c r="L75" i="10"/>
  <c r="O74" i="10"/>
  <c r="N74" i="10"/>
  <c r="M74" i="10"/>
  <c r="L74" i="10"/>
  <c r="O73" i="10"/>
  <c r="N73" i="10"/>
  <c r="M73" i="10"/>
  <c r="L73" i="10"/>
  <c r="O72" i="10"/>
  <c r="N72" i="10"/>
  <c r="M72" i="10"/>
  <c r="L72" i="10"/>
  <c r="O71" i="10"/>
  <c r="N71" i="10"/>
  <c r="M71" i="10"/>
  <c r="L71" i="10"/>
  <c r="O70" i="10"/>
  <c r="N70" i="10"/>
  <c r="M70" i="10"/>
  <c r="L70" i="10"/>
  <c r="O69" i="10"/>
  <c r="N69" i="10"/>
  <c r="M69" i="10"/>
  <c r="L69" i="10"/>
  <c r="N68" i="10"/>
  <c r="M68" i="10"/>
  <c r="L68" i="10"/>
  <c r="O67" i="10"/>
  <c r="N67" i="10"/>
  <c r="M67" i="10"/>
  <c r="L67" i="10"/>
  <c r="O66" i="10"/>
  <c r="N66" i="10"/>
  <c r="M66" i="10"/>
  <c r="L66" i="10"/>
  <c r="N65" i="10"/>
  <c r="M65" i="10"/>
  <c r="L65" i="10"/>
  <c r="O64" i="10"/>
  <c r="N64" i="10"/>
  <c r="M64" i="10"/>
  <c r="L64" i="10"/>
  <c r="O63" i="10"/>
  <c r="N63" i="10"/>
  <c r="M63" i="10"/>
  <c r="L63" i="10"/>
  <c r="N62" i="10"/>
  <c r="M62" i="10"/>
  <c r="L62" i="10"/>
  <c r="N61" i="10"/>
  <c r="M61" i="10"/>
  <c r="L61" i="10"/>
  <c r="O60" i="10"/>
  <c r="N60" i="10"/>
  <c r="M60" i="10"/>
  <c r="L60" i="10"/>
  <c r="O59" i="10"/>
  <c r="N59" i="10"/>
  <c r="M59" i="10"/>
  <c r="L59" i="10"/>
  <c r="N58" i="10"/>
  <c r="M58" i="10"/>
  <c r="L58" i="10"/>
  <c r="K221" i="9"/>
  <c r="M220" i="9"/>
  <c r="I220" i="9"/>
  <c r="E220" i="9"/>
  <c r="O219" i="9"/>
  <c r="K219" i="9"/>
  <c r="J219" i="9"/>
  <c r="I219" i="9"/>
  <c r="H219" i="9"/>
  <c r="H221" i="9" s="1"/>
  <c r="G219" i="9"/>
  <c r="G221" i="9" s="1"/>
  <c r="F219" i="9"/>
  <c r="E219" i="9"/>
  <c r="E221" i="9" s="1"/>
  <c r="D219" i="9"/>
  <c r="C219" i="9"/>
  <c r="C221" i="9" s="1"/>
  <c r="B219" i="9"/>
  <c r="N218" i="9"/>
  <c r="M218" i="9"/>
  <c r="N217" i="9"/>
  <c r="M217" i="9"/>
  <c r="L217" i="9"/>
  <c r="N216" i="9"/>
  <c r="M216" i="9"/>
  <c r="L216" i="9"/>
  <c r="O215" i="9"/>
  <c r="N215" i="9"/>
  <c r="M215" i="9"/>
  <c r="L215" i="9"/>
  <c r="O214" i="9"/>
  <c r="N214" i="9"/>
  <c r="M214" i="9"/>
  <c r="L214" i="9"/>
  <c r="O213" i="9"/>
  <c r="N213" i="9"/>
  <c r="M213" i="9"/>
  <c r="L213" i="9"/>
  <c r="O212" i="9"/>
  <c r="N212" i="9"/>
  <c r="M212" i="9"/>
  <c r="L212" i="9"/>
  <c r="O211" i="9"/>
  <c r="N211" i="9"/>
  <c r="M211" i="9"/>
  <c r="L211" i="9"/>
  <c r="O210" i="9"/>
  <c r="N210" i="9"/>
  <c r="M210" i="9"/>
  <c r="L210" i="9"/>
  <c r="O209" i="9"/>
  <c r="N209" i="9"/>
  <c r="M209" i="9"/>
  <c r="L209" i="9"/>
  <c r="O208" i="9"/>
  <c r="N208" i="9"/>
  <c r="M208" i="9"/>
  <c r="L208" i="9"/>
  <c r="O207" i="9"/>
  <c r="N207" i="9"/>
  <c r="M207" i="9"/>
  <c r="L207" i="9"/>
  <c r="O206" i="9"/>
  <c r="N206" i="9"/>
  <c r="M206" i="9"/>
  <c r="L206" i="9"/>
  <c r="O205" i="9"/>
  <c r="N205" i="9"/>
  <c r="M205" i="9"/>
  <c r="L205" i="9"/>
  <c r="O204" i="9"/>
  <c r="N204" i="9"/>
  <c r="M204" i="9"/>
  <c r="L204" i="9"/>
  <c r="O203" i="9"/>
  <c r="N203" i="9"/>
  <c r="M203" i="9"/>
  <c r="L203" i="9"/>
  <c r="O202" i="9"/>
  <c r="N202" i="9"/>
  <c r="M202" i="9"/>
  <c r="L202" i="9"/>
  <c r="O200" i="9"/>
  <c r="N200" i="9"/>
  <c r="M200" i="9"/>
  <c r="L200" i="9"/>
  <c r="O199" i="9"/>
  <c r="N199" i="9"/>
  <c r="M199" i="9"/>
  <c r="L199" i="9"/>
  <c r="O198" i="9"/>
  <c r="N198" i="9"/>
  <c r="M198" i="9"/>
  <c r="L198" i="9"/>
  <c r="O197" i="9"/>
  <c r="N197" i="9"/>
  <c r="M197" i="9"/>
  <c r="L197" i="9"/>
  <c r="O196" i="9"/>
  <c r="N196" i="9"/>
  <c r="M196" i="9"/>
  <c r="L196" i="9"/>
  <c r="O195" i="9"/>
  <c r="N195" i="9"/>
  <c r="M195" i="9"/>
  <c r="L195" i="9"/>
  <c r="N193" i="9"/>
  <c r="K193" i="9"/>
  <c r="J193" i="9"/>
  <c r="O193" i="9" s="1"/>
  <c r="I193" i="9"/>
  <c r="H193" i="9"/>
  <c r="G193" i="9"/>
  <c r="F193" i="9"/>
  <c r="E193" i="9"/>
  <c r="D193" i="9"/>
  <c r="M193" i="9" s="1"/>
  <c r="C193" i="9"/>
  <c r="B193" i="9"/>
  <c r="O192" i="9"/>
  <c r="N192" i="9"/>
  <c r="M192" i="9"/>
  <c r="L192" i="9"/>
  <c r="O191" i="9"/>
  <c r="N191" i="9"/>
  <c r="M191" i="9"/>
  <c r="L191" i="9"/>
  <c r="O190" i="9"/>
  <c r="N190" i="9"/>
  <c r="M190" i="9"/>
  <c r="L190" i="9"/>
  <c r="O189" i="9"/>
  <c r="N189" i="9"/>
  <c r="M189" i="9"/>
  <c r="L189" i="9"/>
  <c r="O188" i="9"/>
  <c r="N188" i="9"/>
  <c r="M188" i="9"/>
  <c r="L188" i="9"/>
  <c r="O187" i="9"/>
  <c r="N187" i="9"/>
  <c r="M187" i="9"/>
  <c r="L187" i="9"/>
  <c r="O186" i="9"/>
  <c r="N186" i="9"/>
  <c r="M186" i="9"/>
  <c r="L186" i="9"/>
  <c r="O185" i="9"/>
  <c r="N185" i="9"/>
  <c r="M185" i="9"/>
  <c r="L185" i="9"/>
  <c r="O184" i="9"/>
  <c r="N184" i="9"/>
  <c r="M184" i="9"/>
  <c r="L184" i="9"/>
  <c r="O183" i="9"/>
  <c r="N183" i="9"/>
  <c r="M183" i="9"/>
  <c r="L183" i="9"/>
  <c r="O182" i="9"/>
  <c r="N182" i="9"/>
  <c r="M182" i="9"/>
  <c r="L182" i="9"/>
  <c r="O181" i="9"/>
  <c r="N181" i="9"/>
  <c r="M181" i="9"/>
  <c r="L181" i="9"/>
  <c r="O180" i="9"/>
  <c r="N180" i="9"/>
  <c r="M180" i="9"/>
  <c r="L180" i="9"/>
  <c r="O179" i="9"/>
  <c r="N179" i="9"/>
  <c r="M179" i="9"/>
  <c r="L179" i="9"/>
  <c r="O178" i="9"/>
  <c r="N178" i="9"/>
  <c r="M178" i="9"/>
  <c r="L178" i="9"/>
  <c r="O177" i="9"/>
  <c r="N177" i="9"/>
  <c r="M177" i="9"/>
  <c r="L177" i="9"/>
  <c r="O176" i="9"/>
  <c r="N176" i="9"/>
  <c r="M176" i="9"/>
  <c r="L176" i="9"/>
  <c r="O175" i="9"/>
  <c r="N175" i="9"/>
  <c r="M175" i="9"/>
  <c r="L175" i="9"/>
  <c r="O174" i="9"/>
  <c r="N174" i="9"/>
  <c r="M174" i="9"/>
  <c r="L174" i="9"/>
  <c r="O173" i="9"/>
  <c r="N173" i="9"/>
  <c r="M173" i="9"/>
  <c r="L173" i="9"/>
  <c r="O172" i="9"/>
  <c r="N172" i="9"/>
  <c r="M172" i="9"/>
  <c r="L172" i="9"/>
  <c r="O171" i="9"/>
  <c r="N171" i="9"/>
  <c r="M171" i="9"/>
  <c r="L171" i="9"/>
  <c r="O170" i="9"/>
  <c r="N170" i="9"/>
  <c r="M170" i="9"/>
  <c r="L170" i="9"/>
  <c r="O169" i="9"/>
  <c r="N169" i="9"/>
  <c r="M169" i="9"/>
  <c r="L169" i="9"/>
  <c r="O168" i="9"/>
  <c r="N168" i="9"/>
  <c r="M168" i="9"/>
  <c r="L168" i="9"/>
  <c r="O167" i="9"/>
  <c r="N167" i="9"/>
  <c r="M167" i="9"/>
  <c r="L167" i="9"/>
  <c r="O166" i="9"/>
  <c r="N166" i="9"/>
  <c r="M166" i="9"/>
  <c r="L166" i="9"/>
  <c r="O165" i="9"/>
  <c r="N165" i="9"/>
  <c r="M165" i="9"/>
  <c r="L165" i="9"/>
  <c r="O164" i="9"/>
  <c r="N164" i="9"/>
  <c r="M164" i="9"/>
  <c r="L164" i="9"/>
  <c r="K162" i="9"/>
  <c r="J162" i="9"/>
  <c r="O162" i="9" s="1"/>
  <c r="I162" i="9"/>
  <c r="H162" i="9"/>
  <c r="G162" i="9"/>
  <c r="F162" i="9"/>
  <c r="E162" i="9"/>
  <c r="D162" i="9"/>
  <c r="C162" i="9"/>
  <c r="B162" i="9"/>
  <c r="O161" i="9"/>
  <c r="N161" i="9"/>
  <c r="M161" i="9"/>
  <c r="L161" i="9"/>
  <c r="N160" i="9"/>
  <c r="M160" i="9"/>
  <c r="L160" i="9"/>
  <c r="O159" i="9"/>
  <c r="N159" i="9"/>
  <c r="M159" i="9"/>
  <c r="L159" i="9"/>
  <c r="O158" i="9"/>
  <c r="N158" i="9"/>
  <c r="M158" i="9"/>
  <c r="L158" i="9"/>
  <c r="N157" i="9"/>
  <c r="M157" i="9"/>
  <c r="L157" i="9"/>
  <c r="O156" i="9"/>
  <c r="N156" i="9"/>
  <c r="M156" i="9"/>
  <c r="L156" i="9"/>
  <c r="O155" i="9"/>
  <c r="N155" i="9"/>
  <c r="M155" i="9"/>
  <c r="L155" i="9"/>
  <c r="O154" i="9"/>
  <c r="N154" i="9"/>
  <c r="M154" i="9"/>
  <c r="L154" i="9"/>
  <c r="O153" i="9"/>
  <c r="N153" i="9"/>
  <c r="M153" i="9"/>
  <c r="L153" i="9"/>
  <c r="O152" i="9"/>
  <c r="N152" i="9"/>
  <c r="M152" i="9"/>
  <c r="L152" i="9"/>
  <c r="O151" i="9"/>
  <c r="N151" i="9"/>
  <c r="M151" i="9"/>
  <c r="L151" i="9"/>
  <c r="N150" i="9"/>
  <c r="M150" i="9"/>
  <c r="L150" i="9"/>
  <c r="O149" i="9"/>
  <c r="N149" i="9"/>
  <c r="M149" i="9"/>
  <c r="L149" i="9"/>
  <c r="O148" i="9"/>
  <c r="N148" i="9"/>
  <c r="M148" i="9"/>
  <c r="L148" i="9"/>
  <c r="N147" i="9"/>
  <c r="M147" i="9"/>
  <c r="L147" i="9"/>
  <c r="O146" i="9"/>
  <c r="N146" i="9"/>
  <c r="M146" i="9"/>
  <c r="L146" i="9"/>
  <c r="O145" i="9"/>
  <c r="N145" i="9"/>
  <c r="M145" i="9"/>
  <c r="L145" i="9"/>
  <c r="O144" i="9"/>
  <c r="N144" i="9"/>
  <c r="M144" i="9"/>
  <c r="L144" i="9"/>
  <c r="O143" i="9"/>
  <c r="N143" i="9"/>
  <c r="M143" i="9"/>
  <c r="L143" i="9"/>
  <c r="O142" i="9"/>
  <c r="N142" i="9"/>
  <c r="M142" i="9"/>
  <c r="L142" i="9"/>
  <c r="O141" i="9"/>
  <c r="N141" i="9"/>
  <c r="M141" i="9"/>
  <c r="L141" i="9"/>
  <c r="N140" i="9"/>
  <c r="M140" i="9"/>
  <c r="L140" i="9"/>
  <c r="O139" i="9"/>
  <c r="N139" i="9"/>
  <c r="M139" i="9"/>
  <c r="L139" i="9"/>
  <c r="O138" i="9"/>
  <c r="N138" i="9"/>
  <c r="M138" i="9"/>
  <c r="L138" i="9"/>
  <c r="O137" i="9"/>
  <c r="N137" i="9"/>
  <c r="M137" i="9"/>
  <c r="L137" i="9"/>
  <c r="O136" i="9"/>
  <c r="N136" i="9"/>
  <c r="M136" i="9"/>
  <c r="L136" i="9"/>
  <c r="O135" i="9"/>
  <c r="N135" i="9"/>
  <c r="M135" i="9"/>
  <c r="L135" i="9"/>
  <c r="O134" i="9"/>
  <c r="N134" i="9"/>
  <c r="M134" i="9"/>
  <c r="L134" i="9"/>
  <c r="O133" i="9"/>
  <c r="N133" i="9"/>
  <c r="M133" i="9"/>
  <c r="L133" i="9"/>
  <c r="O132" i="9"/>
  <c r="N132" i="9"/>
  <c r="M132" i="9"/>
  <c r="L132" i="9"/>
  <c r="O131" i="9"/>
  <c r="N131" i="9"/>
  <c r="M131" i="9"/>
  <c r="L131" i="9"/>
  <c r="O130" i="9"/>
  <c r="N130" i="9"/>
  <c r="M130" i="9"/>
  <c r="L130" i="9"/>
  <c r="O129" i="9"/>
  <c r="N129" i="9"/>
  <c r="M129" i="9"/>
  <c r="L129" i="9"/>
  <c r="O128" i="9"/>
  <c r="N128" i="9"/>
  <c r="M128" i="9"/>
  <c r="L128" i="9"/>
  <c r="O127" i="9"/>
  <c r="N127" i="9"/>
  <c r="M127" i="9"/>
  <c r="L127" i="9"/>
  <c r="O126" i="9"/>
  <c r="N126" i="9"/>
  <c r="M126" i="9"/>
  <c r="L126" i="9"/>
  <c r="O125" i="9"/>
  <c r="N125" i="9"/>
  <c r="M125" i="9"/>
  <c r="L125" i="9"/>
  <c r="O124" i="9"/>
  <c r="N124" i="9"/>
  <c r="M124" i="9"/>
  <c r="L124" i="9"/>
  <c r="N122" i="9"/>
  <c r="M122" i="9"/>
  <c r="K122" i="9"/>
  <c r="K220" i="9" s="1"/>
  <c r="J122" i="9"/>
  <c r="I122" i="9"/>
  <c r="H122" i="9"/>
  <c r="H220" i="9" s="1"/>
  <c r="G122" i="9"/>
  <c r="G220" i="9" s="1"/>
  <c r="F122" i="9"/>
  <c r="E122" i="9"/>
  <c r="D122" i="9"/>
  <c r="D220" i="9" s="1"/>
  <c r="N220" i="9" s="1"/>
  <c r="C122" i="9"/>
  <c r="C220" i="9" s="1"/>
  <c r="B122" i="9"/>
  <c r="N121" i="9"/>
  <c r="M121" i="9"/>
  <c r="L121" i="9"/>
  <c r="O120" i="9"/>
  <c r="N120" i="9"/>
  <c r="M120" i="9"/>
  <c r="L120" i="9"/>
  <c r="O119" i="9"/>
  <c r="N119" i="9"/>
  <c r="M119" i="9"/>
  <c r="L119" i="9"/>
  <c r="O118" i="9"/>
  <c r="N118" i="9"/>
  <c r="M118" i="9"/>
  <c r="L118" i="9"/>
  <c r="N117" i="9"/>
  <c r="M117" i="9"/>
  <c r="L117" i="9"/>
  <c r="N116" i="9"/>
  <c r="M116" i="9"/>
  <c r="L116" i="9"/>
  <c r="N115" i="9"/>
  <c r="M115" i="9"/>
  <c r="L115" i="9"/>
  <c r="N114" i="9"/>
  <c r="M114" i="9"/>
  <c r="L114" i="9"/>
  <c r="N113" i="9"/>
  <c r="M113" i="9"/>
  <c r="L113" i="9"/>
  <c r="N112" i="9"/>
  <c r="M112" i="9"/>
  <c r="L112" i="9"/>
  <c r="N111" i="9"/>
  <c r="M111" i="9"/>
  <c r="L111" i="9"/>
  <c r="N110" i="9"/>
  <c r="M110" i="9"/>
  <c r="L110" i="9"/>
  <c r="N109" i="9"/>
  <c r="M109" i="9"/>
  <c r="L109" i="9"/>
  <c r="N108" i="9"/>
  <c r="M108" i="9"/>
  <c r="L108" i="9"/>
  <c r="N107" i="9"/>
  <c r="M107" i="9"/>
  <c r="L107" i="9"/>
  <c r="N106" i="9"/>
  <c r="M106" i="9"/>
  <c r="L106" i="9"/>
  <c r="N105" i="9"/>
  <c r="M105" i="9"/>
  <c r="L105" i="9"/>
  <c r="N104" i="9"/>
  <c r="M104" i="9"/>
  <c r="L104" i="9"/>
  <c r="N103" i="9"/>
  <c r="M103" i="9"/>
  <c r="L103" i="9"/>
  <c r="N102" i="9"/>
  <c r="M102" i="9"/>
  <c r="L102" i="9"/>
  <c r="N101" i="9"/>
  <c r="M101" i="9"/>
  <c r="L101" i="9"/>
  <c r="O100" i="9"/>
  <c r="N100" i="9"/>
  <c r="M100" i="9"/>
  <c r="L100" i="9"/>
  <c r="O99" i="9"/>
  <c r="N99" i="9"/>
  <c r="M99" i="9"/>
  <c r="L99" i="9"/>
  <c r="O98" i="9"/>
  <c r="N98" i="9"/>
  <c r="M98" i="9"/>
  <c r="L98" i="9"/>
  <c r="N97" i="9"/>
  <c r="M97" i="9"/>
  <c r="L97" i="9"/>
  <c r="O96" i="9"/>
  <c r="N96" i="9"/>
  <c r="M96" i="9"/>
  <c r="L96" i="9"/>
  <c r="O95" i="9"/>
  <c r="N95" i="9"/>
  <c r="M95" i="9"/>
  <c r="L95" i="9"/>
  <c r="O94" i="9"/>
  <c r="N94" i="9"/>
  <c r="M94" i="9"/>
  <c r="L94" i="9"/>
  <c r="O93" i="9"/>
  <c r="N93" i="9"/>
  <c r="M93" i="9"/>
  <c r="L93" i="9"/>
  <c r="O92" i="9"/>
  <c r="N92" i="9"/>
  <c r="M92" i="9"/>
  <c r="L92" i="9"/>
  <c r="O91" i="9"/>
  <c r="N91" i="9"/>
  <c r="M91" i="9"/>
  <c r="L91" i="9"/>
  <c r="N90" i="9"/>
  <c r="M90" i="9"/>
  <c r="L90" i="9"/>
  <c r="N88" i="9"/>
  <c r="M88" i="9"/>
  <c r="L88" i="9"/>
  <c r="N87" i="9"/>
  <c r="M87" i="9"/>
  <c r="L87" i="9"/>
  <c r="N86" i="9"/>
  <c r="M86" i="9"/>
  <c r="L86" i="9"/>
  <c r="N85" i="9"/>
  <c r="M85" i="9"/>
  <c r="L85" i="9"/>
  <c r="N84" i="9"/>
  <c r="M84" i="9"/>
  <c r="L84" i="9"/>
  <c r="N83" i="9"/>
  <c r="M83" i="9"/>
  <c r="L83" i="9"/>
  <c r="N82" i="9"/>
  <c r="M82" i="9"/>
  <c r="L82" i="9"/>
  <c r="O81" i="9"/>
  <c r="N81" i="9"/>
  <c r="M81" i="9"/>
  <c r="L81" i="9"/>
  <c r="O80" i="9"/>
  <c r="N80" i="9"/>
  <c r="M80" i="9"/>
  <c r="L80" i="9"/>
  <c r="O79" i="9"/>
  <c r="N79" i="9"/>
  <c r="M79" i="9"/>
  <c r="L79" i="9"/>
  <c r="O78" i="9"/>
  <c r="N78" i="9"/>
  <c r="M78" i="9"/>
  <c r="L78" i="9"/>
  <c r="O77" i="9"/>
  <c r="N77" i="9"/>
  <c r="M77" i="9"/>
  <c r="L77" i="9"/>
  <c r="O76" i="9"/>
  <c r="N76" i="9"/>
  <c r="M76" i="9"/>
  <c r="L76" i="9"/>
  <c r="O75" i="9"/>
  <c r="N75" i="9"/>
  <c r="M75" i="9"/>
  <c r="L75" i="9"/>
  <c r="O74" i="9"/>
  <c r="N74" i="9"/>
  <c r="M74" i="9"/>
  <c r="L74" i="9"/>
  <c r="O73" i="9"/>
  <c r="N73" i="9"/>
  <c r="M73" i="9"/>
  <c r="L73" i="9"/>
  <c r="O72" i="9"/>
  <c r="N72" i="9"/>
  <c r="M72" i="9"/>
  <c r="L72" i="9"/>
  <c r="O71" i="9"/>
  <c r="N71" i="9"/>
  <c r="M71" i="9"/>
  <c r="L71" i="9"/>
  <c r="O70" i="9"/>
  <c r="N70" i="9"/>
  <c r="M70" i="9"/>
  <c r="L70" i="9"/>
  <c r="O69" i="9"/>
  <c r="N69" i="9"/>
  <c r="M69" i="9"/>
  <c r="L69" i="9"/>
  <c r="N68" i="9"/>
  <c r="M68" i="9"/>
  <c r="L68" i="9"/>
  <c r="O67" i="9"/>
  <c r="N67" i="9"/>
  <c r="M67" i="9"/>
  <c r="L67" i="9"/>
  <c r="O66" i="9"/>
  <c r="N66" i="9"/>
  <c r="M66" i="9"/>
  <c r="L66" i="9"/>
  <c r="N65" i="9"/>
  <c r="M65" i="9"/>
  <c r="L65" i="9"/>
  <c r="O64" i="9"/>
  <c r="N64" i="9"/>
  <c r="M64" i="9"/>
  <c r="L64" i="9"/>
  <c r="O63" i="9"/>
  <c r="N63" i="9"/>
  <c r="M63" i="9"/>
  <c r="L63" i="9"/>
  <c r="N62" i="9"/>
  <c r="M62" i="9"/>
  <c r="L62" i="9"/>
  <c r="N61" i="9"/>
  <c r="M61" i="9"/>
  <c r="L61" i="9"/>
  <c r="O60" i="9"/>
  <c r="N60" i="9"/>
  <c r="M60" i="9"/>
  <c r="L60" i="9"/>
  <c r="O59" i="9"/>
  <c r="N59" i="9"/>
  <c r="M59" i="9"/>
  <c r="L59" i="9"/>
  <c r="N58" i="9"/>
  <c r="M58" i="9"/>
  <c r="L58" i="9"/>
  <c r="AE221" i="8"/>
  <c r="AD221" i="8"/>
  <c r="C221" i="8"/>
  <c r="AE220" i="8"/>
  <c r="AD220" i="8"/>
  <c r="M220" i="8"/>
  <c r="J220" i="8"/>
  <c r="O220" i="8" s="1"/>
  <c r="G220" i="8"/>
  <c r="AE219" i="8"/>
  <c r="AD219" i="8"/>
  <c r="N219" i="8"/>
  <c r="M219" i="8"/>
  <c r="K219" i="8"/>
  <c r="K221" i="8" s="1"/>
  <c r="J219" i="8"/>
  <c r="I219" i="8"/>
  <c r="H219" i="8"/>
  <c r="G219" i="8"/>
  <c r="F219" i="8"/>
  <c r="E219" i="8"/>
  <c r="D219" i="8"/>
  <c r="C219" i="8"/>
  <c r="B219" i="8"/>
  <c r="AD218" i="8"/>
  <c r="N218" i="8"/>
  <c r="M218" i="8"/>
  <c r="AD217" i="8"/>
  <c r="N217" i="8"/>
  <c r="M217" i="8"/>
  <c r="L217" i="8"/>
  <c r="AD216" i="8"/>
  <c r="N216" i="8"/>
  <c r="M216" i="8"/>
  <c r="L216" i="8"/>
  <c r="AE215" i="8"/>
  <c r="AD215" i="8"/>
  <c r="O215" i="8"/>
  <c r="N215" i="8"/>
  <c r="M215" i="8"/>
  <c r="L215" i="8"/>
  <c r="AE214" i="8"/>
  <c r="AD214" i="8"/>
  <c r="O214" i="8"/>
  <c r="N214" i="8"/>
  <c r="M214" i="8"/>
  <c r="L214" i="8"/>
  <c r="AE213" i="8"/>
  <c r="AD213" i="8"/>
  <c r="O213" i="8"/>
  <c r="N213" i="8"/>
  <c r="M213" i="8"/>
  <c r="L213" i="8"/>
  <c r="AE212" i="8"/>
  <c r="AD212" i="8"/>
  <c r="O212" i="8"/>
  <c r="N212" i="8"/>
  <c r="M212" i="8"/>
  <c r="L212" i="8"/>
  <c r="AE211" i="8"/>
  <c r="AD211" i="8"/>
  <c r="O211" i="8"/>
  <c r="N211" i="8"/>
  <c r="M211" i="8"/>
  <c r="L211" i="8"/>
  <c r="AE210" i="8"/>
  <c r="AD210" i="8"/>
  <c r="O210" i="8"/>
  <c r="N210" i="8"/>
  <c r="M210" i="8"/>
  <c r="L210" i="8"/>
  <c r="AE209" i="8"/>
  <c r="AD209" i="8"/>
  <c r="O209" i="8"/>
  <c r="N209" i="8"/>
  <c r="M209" i="8"/>
  <c r="L209" i="8"/>
  <c r="AE208" i="8"/>
  <c r="AD208" i="8"/>
  <c r="O208" i="8"/>
  <c r="N208" i="8"/>
  <c r="M208" i="8"/>
  <c r="L208" i="8"/>
  <c r="AE207" i="8"/>
  <c r="AD207" i="8"/>
  <c r="O207" i="8"/>
  <c r="N207" i="8"/>
  <c r="M207" i="8"/>
  <c r="L207" i="8"/>
  <c r="AE206" i="8"/>
  <c r="AD206" i="8"/>
  <c r="O206" i="8"/>
  <c r="N206" i="8"/>
  <c r="M206" i="8"/>
  <c r="L206" i="8"/>
  <c r="AE205" i="8"/>
  <c r="AD205" i="8"/>
  <c r="O205" i="8"/>
  <c r="N205" i="8"/>
  <c r="M205" i="8"/>
  <c r="L205" i="8"/>
  <c r="AE204" i="8"/>
  <c r="AD204" i="8"/>
  <c r="O204" i="8"/>
  <c r="N204" i="8"/>
  <c r="M204" i="8"/>
  <c r="L204" i="8"/>
  <c r="AE203" i="8"/>
  <c r="AD203" i="8"/>
  <c r="O203" i="8"/>
  <c r="N203" i="8"/>
  <c r="M203" i="8"/>
  <c r="L203" i="8"/>
  <c r="AE202" i="8"/>
  <c r="AD202" i="8"/>
  <c r="O202" i="8"/>
  <c r="N202" i="8"/>
  <c r="M202" i="8"/>
  <c r="L202" i="8"/>
  <c r="AE200" i="8"/>
  <c r="AD200" i="8"/>
  <c r="O200" i="8"/>
  <c r="N200" i="8"/>
  <c r="M200" i="8"/>
  <c r="L200" i="8"/>
  <c r="AE199" i="8"/>
  <c r="AD199" i="8"/>
  <c r="O199" i="8"/>
  <c r="N199" i="8"/>
  <c r="M199" i="8"/>
  <c r="L199" i="8"/>
  <c r="AE198" i="8"/>
  <c r="AD198" i="8"/>
  <c r="O198" i="8"/>
  <c r="N198" i="8"/>
  <c r="M198" i="8"/>
  <c r="L198" i="8"/>
  <c r="AE197" i="8"/>
  <c r="AD197" i="8"/>
  <c r="O197" i="8"/>
  <c r="N197" i="8"/>
  <c r="M197" i="8"/>
  <c r="L197" i="8"/>
  <c r="AE196" i="8"/>
  <c r="AD196" i="8"/>
  <c r="O196" i="8"/>
  <c r="N196" i="8"/>
  <c r="M196" i="8"/>
  <c r="L196" i="8"/>
  <c r="AE195" i="8"/>
  <c r="AD195" i="8"/>
  <c r="O195" i="8"/>
  <c r="N195" i="8"/>
  <c r="M195" i="8"/>
  <c r="L195" i="8"/>
  <c r="AE193" i="8"/>
  <c r="AD193" i="8"/>
  <c r="N193" i="8"/>
  <c r="M193" i="8"/>
  <c r="K193" i="8"/>
  <c r="J193" i="8"/>
  <c r="O193" i="8" s="1"/>
  <c r="I193" i="8"/>
  <c r="H193" i="8"/>
  <c r="G193" i="8"/>
  <c r="F193" i="8"/>
  <c r="E193" i="8"/>
  <c r="D193" i="8"/>
  <c r="C193" i="8"/>
  <c r="B193" i="8"/>
  <c r="AE192" i="8"/>
  <c r="AD192" i="8"/>
  <c r="O192" i="8"/>
  <c r="N192" i="8"/>
  <c r="M192" i="8"/>
  <c r="L192" i="8"/>
  <c r="AE191" i="8"/>
  <c r="AD191" i="8"/>
  <c r="O191" i="8"/>
  <c r="N191" i="8"/>
  <c r="M191" i="8"/>
  <c r="L191" i="8"/>
  <c r="AE190" i="8"/>
  <c r="AD190" i="8"/>
  <c r="O190" i="8"/>
  <c r="N190" i="8"/>
  <c r="M190" i="8"/>
  <c r="L190" i="8"/>
  <c r="AE189" i="8"/>
  <c r="AD189" i="8"/>
  <c r="O189" i="8"/>
  <c r="N189" i="8"/>
  <c r="M189" i="8"/>
  <c r="L189" i="8"/>
  <c r="AE188" i="8"/>
  <c r="AD188" i="8"/>
  <c r="O188" i="8"/>
  <c r="N188" i="8"/>
  <c r="M188" i="8"/>
  <c r="L188" i="8"/>
  <c r="AE187" i="8"/>
  <c r="AD187" i="8"/>
  <c r="O187" i="8"/>
  <c r="N187" i="8"/>
  <c r="M187" i="8"/>
  <c r="L187" i="8"/>
  <c r="AE186" i="8"/>
  <c r="AD186" i="8"/>
  <c r="O186" i="8"/>
  <c r="N186" i="8"/>
  <c r="M186" i="8"/>
  <c r="L186" i="8"/>
  <c r="AE185" i="8"/>
  <c r="AD185" i="8"/>
  <c r="O185" i="8"/>
  <c r="N185" i="8"/>
  <c r="M185" i="8"/>
  <c r="L185" i="8"/>
  <c r="AE184" i="8"/>
  <c r="AD184" i="8"/>
  <c r="O184" i="8"/>
  <c r="N184" i="8"/>
  <c r="M184" i="8"/>
  <c r="L184" i="8"/>
  <c r="AE183" i="8"/>
  <c r="AD183" i="8"/>
  <c r="O183" i="8"/>
  <c r="N183" i="8"/>
  <c r="M183" i="8"/>
  <c r="L183" i="8"/>
  <c r="AE182" i="8"/>
  <c r="AD182" i="8"/>
  <c r="O182" i="8"/>
  <c r="N182" i="8"/>
  <c r="M182" i="8"/>
  <c r="L182" i="8"/>
  <c r="AE181" i="8"/>
  <c r="AD181" i="8"/>
  <c r="O181" i="8"/>
  <c r="N181" i="8"/>
  <c r="M181" i="8"/>
  <c r="L181" i="8"/>
  <c r="AE180" i="8"/>
  <c r="AD180" i="8"/>
  <c r="O180" i="8"/>
  <c r="N180" i="8"/>
  <c r="M180" i="8"/>
  <c r="L180" i="8"/>
  <c r="AE179" i="8"/>
  <c r="AD179" i="8"/>
  <c r="O179" i="8"/>
  <c r="N179" i="8"/>
  <c r="M179" i="8"/>
  <c r="L179" i="8"/>
  <c r="AE178" i="8"/>
  <c r="AD178" i="8"/>
  <c r="O178" i="8"/>
  <c r="N178" i="8"/>
  <c r="M178" i="8"/>
  <c r="L178" i="8"/>
  <c r="AE177" i="8"/>
  <c r="AD177" i="8"/>
  <c r="O177" i="8"/>
  <c r="N177" i="8"/>
  <c r="M177" i="8"/>
  <c r="L177" i="8"/>
  <c r="AE176" i="8"/>
  <c r="AD176" i="8"/>
  <c r="O176" i="8"/>
  <c r="N176" i="8"/>
  <c r="M176" i="8"/>
  <c r="L176" i="8"/>
  <c r="AE175" i="8"/>
  <c r="AD175" i="8"/>
  <c r="O175" i="8"/>
  <c r="N175" i="8"/>
  <c r="M175" i="8"/>
  <c r="L175" i="8"/>
  <c r="AE174" i="8"/>
  <c r="AD174" i="8"/>
  <c r="O174" i="8"/>
  <c r="N174" i="8"/>
  <c r="M174" i="8"/>
  <c r="L174" i="8"/>
  <c r="AE173" i="8"/>
  <c r="AD173" i="8"/>
  <c r="O173" i="8"/>
  <c r="N173" i="8"/>
  <c r="M173" i="8"/>
  <c r="L173" i="8"/>
  <c r="AE172" i="8"/>
  <c r="AD172" i="8"/>
  <c r="O172" i="8"/>
  <c r="N172" i="8"/>
  <c r="M172" i="8"/>
  <c r="L172" i="8"/>
  <c r="AE171" i="8"/>
  <c r="AD171" i="8"/>
  <c r="O171" i="8"/>
  <c r="N171" i="8"/>
  <c r="M171" i="8"/>
  <c r="L171" i="8"/>
  <c r="AE170" i="8"/>
  <c r="AD170" i="8"/>
  <c r="O170" i="8"/>
  <c r="N170" i="8"/>
  <c r="M170" i="8"/>
  <c r="L170" i="8"/>
  <c r="AE169" i="8"/>
  <c r="AD169" i="8"/>
  <c r="O169" i="8"/>
  <c r="N169" i="8"/>
  <c r="M169" i="8"/>
  <c r="L169" i="8"/>
  <c r="AE168" i="8"/>
  <c r="AD168" i="8"/>
  <c r="O168" i="8"/>
  <c r="N168" i="8"/>
  <c r="M168" i="8"/>
  <c r="L168" i="8"/>
  <c r="AE167" i="8"/>
  <c r="AD167" i="8"/>
  <c r="O167" i="8"/>
  <c r="N167" i="8"/>
  <c r="M167" i="8"/>
  <c r="L167" i="8"/>
  <c r="AE166" i="8"/>
  <c r="AD166" i="8"/>
  <c r="O166" i="8"/>
  <c r="N166" i="8"/>
  <c r="M166" i="8"/>
  <c r="L166" i="8"/>
  <c r="AE165" i="8"/>
  <c r="AD165" i="8"/>
  <c r="O165" i="8"/>
  <c r="N165" i="8"/>
  <c r="M165" i="8"/>
  <c r="L165" i="8"/>
  <c r="AE164" i="8"/>
  <c r="AD164" i="8"/>
  <c r="O164" i="8"/>
  <c r="N164" i="8"/>
  <c r="M164" i="8"/>
  <c r="L164" i="8"/>
  <c r="AE162" i="8"/>
  <c r="AD162" i="8"/>
  <c r="O162" i="8"/>
  <c r="M162" i="8"/>
  <c r="K162" i="8"/>
  <c r="J162" i="8"/>
  <c r="I162" i="8"/>
  <c r="I220" i="8" s="1"/>
  <c r="I221" i="8" s="1"/>
  <c r="H162" i="8"/>
  <c r="G162" i="8"/>
  <c r="F162" i="8"/>
  <c r="E162" i="8"/>
  <c r="D162" i="8"/>
  <c r="N162" i="8" s="1"/>
  <c r="C162" i="8"/>
  <c r="B162" i="8"/>
  <c r="AE161" i="8"/>
  <c r="AD161" i="8"/>
  <c r="O161" i="8"/>
  <c r="N161" i="8"/>
  <c r="M161" i="8"/>
  <c r="L161" i="8"/>
  <c r="AD160" i="8"/>
  <c r="N160" i="8"/>
  <c r="M160" i="8"/>
  <c r="L160" i="8"/>
  <c r="AE159" i="8"/>
  <c r="AD159" i="8"/>
  <c r="O159" i="8"/>
  <c r="N159" i="8"/>
  <c r="M159" i="8"/>
  <c r="L159" i="8"/>
  <c r="AE158" i="8"/>
  <c r="AD158" i="8"/>
  <c r="O158" i="8"/>
  <c r="N158" i="8"/>
  <c r="M158" i="8"/>
  <c r="L158" i="8"/>
  <c r="AD157" i="8"/>
  <c r="N157" i="8"/>
  <c r="M157" i="8"/>
  <c r="L157" i="8"/>
  <c r="AE156" i="8"/>
  <c r="AD156" i="8"/>
  <c r="O156" i="8"/>
  <c r="N156" i="8"/>
  <c r="M156" i="8"/>
  <c r="L156" i="8"/>
  <c r="AE155" i="8"/>
  <c r="AD155" i="8"/>
  <c r="O155" i="8"/>
  <c r="N155" i="8"/>
  <c r="M155" i="8"/>
  <c r="L155" i="8"/>
  <c r="AE154" i="8"/>
  <c r="AD154" i="8"/>
  <c r="O154" i="8"/>
  <c r="N154" i="8"/>
  <c r="M154" i="8"/>
  <c r="L154" i="8"/>
  <c r="AE153" i="8"/>
  <c r="AD153" i="8"/>
  <c r="O153" i="8"/>
  <c r="N153" i="8"/>
  <c r="M153" i="8"/>
  <c r="L153" i="8"/>
  <c r="AE152" i="8"/>
  <c r="AD152" i="8"/>
  <c r="O152" i="8"/>
  <c r="N152" i="8"/>
  <c r="M152" i="8"/>
  <c r="L152" i="8"/>
  <c r="AE151" i="8"/>
  <c r="AD151" i="8"/>
  <c r="O151" i="8"/>
  <c r="N151" i="8"/>
  <c r="M151" i="8"/>
  <c r="L151" i="8"/>
  <c r="AD150" i="8"/>
  <c r="N150" i="8"/>
  <c r="M150" i="8"/>
  <c r="L150" i="8"/>
  <c r="AE149" i="8"/>
  <c r="AD149" i="8"/>
  <c r="O149" i="8"/>
  <c r="N149" i="8"/>
  <c r="M149" i="8"/>
  <c r="L149" i="8"/>
  <c r="AE148" i="8"/>
  <c r="AD148" i="8"/>
  <c r="O148" i="8"/>
  <c r="N148" i="8"/>
  <c r="M148" i="8"/>
  <c r="L148" i="8"/>
  <c r="AD147" i="8"/>
  <c r="N147" i="8"/>
  <c r="M147" i="8"/>
  <c r="L147" i="8"/>
  <c r="AE146" i="8"/>
  <c r="AD146" i="8"/>
  <c r="O146" i="8"/>
  <c r="N146" i="8"/>
  <c r="M146" i="8"/>
  <c r="L146" i="8"/>
  <c r="AE145" i="8"/>
  <c r="AD145" i="8"/>
  <c r="O145" i="8"/>
  <c r="N145" i="8"/>
  <c r="M145" i="8"/>
  <c r="L145" i="8"/>
  <c r="AE144" i="8"/>
  <c r="AD144" i="8"/>
  <c r="O144" i="8"/>
  <c r="N144" i="8"/>
  <c r="M144" i="8"/>
  <c r="L144" i="8"/>
  <c r="AE143" i="8"/>
  <c r="AD143" i="8"/>
  <c r="O143" i="8"/>
  <c r="N143" i="8"/>
  <c r="M143" i="8"/>
  <c r="L143" i="8"/>
  <c r="AE142" i="8"/>
  <c r="AD142" i="8"/>
  <c r="O142" i="8"/>
  <c r="N142" i="8"/>
  <c r="M142" i="8"/>
  <c r="L142" i="8"/>
  <c r="AE141" i="8"/>
  <c r="AD141" i="8"/>
  <c r="O141" i="8"/>
  <c r="N141" i="8"/>
  <c r="M141" i="8"/>
  <c r="L141" i="8"/>
  <c r="AD140" i="8"/>
  <c r="N140" i="8"/>
  <c r="M140" i="8"/>
  <c r="L140" i="8"/>
  <c r="AE139" i="8"/>
  <c r="AD139" i="8"/>
  <c r="O139" i="8"/>
  <c r="N139" i="8"/>
  <c r="M139" i="8"/>
  <c r="L139" i="8"/>
  <c r="AE138" i="8"/>
  <c r="AD138" i="8"/>
  <c r="O138" i="8"/>
  <c r="N138" i="8"/>
  <c r="M138" i="8"/>
  <c r="L138" i="8"/>
  <c r="AE137" i="8"/>
  <c r="AD137" i="8"/>
  <c r="O137" i="8"/>
  <c r="N137" i="8"/>
  <c r="M137" i="8"/>
  <c r="L137" i="8"/>
  <c r="AE136" i="8"/>
  <c r="AD136" i="8"/>
  <c r="O136" i="8"/>
  <c r="N136" i="8"/>
  <c r="M136" i="8"/>
  <c r="L136" i="8"/>
  <c r="AE135" i="8"/>
  <c r="AD135" i="8"/>
  <c r="O135" i="8"/>
  <c r="N135" i="8"/>
  <c r="M135" i="8"/>
  <c r="L135" i="8"/>
  <c r="AE134" i="8"/>
  <c r="AD134" i="8"/>
  <c r="O134" i="8"/>
  <c r="N134" i="8"/>
  <c r="M134" i="8"/>
  <c r="L134" i="8"/>
  <c r="AE133" i="8"/>
  <c r="AD133" i="8"/>
  <c r="O133" i="8"/>
  <c r="N133" i="8"/>
  <c r="M133" i="8"/>
  <c r="L133" i="8"/>
  <c r="AE132" i="8"/>
  <c r="AD132" i="8"/>
  <c r="O132" i="8"/>
  <c r="N132" i="8"/>
  <c r="M132" i="8"/>
  <c r="L132" i="8"/>
  <c r="AE131" i="8"/>
  <c r="AD131" i="8"/>
  <c r="O131" i="8"/>
  <c r="N131" i="8"/>
  <c r="M131" i="8"/>
  <c r="L131" i="8"/>
  <c r="AE130" i="8"/>
  <c r="AD130" i="8"/>
  <c r="O130" i="8"/>
  <c r="N130" i="8"/>
  <c r="M130" i="8"/>
  <c r="L130" i="8"/>
  <c r="AE129" i="8"/>
  <c r="AD129" i="8"/>
  <c r="O129" i="8"/>
  <c r="N129" i="8"/>
  <c r="M129" i="8"/>
  <c r="L129" i="8"/>
  <c r="AE128" i="8"/>
  <c r="AD128" i="8"/>
  <c r="O128" i="8"/>
  <c r="N128" i="8"/>
  <c r="M128" i="8"/>
  <c r="L128" i="8"/>
  <c r="AE127" i="8"/>
  <c r="AD127" i="8"/>
  <c r="O127" i="8"/>
  <c r="N127" i="8"/>
  <c r="M127" i="8"/>
  <c r="L127" i="8"/>
  <c r="AE126" i="8"/>
  <c r="AD126" i="8"/>
  <c r="O126" i="8"/>
  <c r="N126" i="8"/>
  <c r="M126" i="8"/>
  <c r="L126" i="8"/>
  <c r="AE125" i="8"/>
  <c r="AD125" i="8"/>
  <c r="O125" i="8"/>
  <c r="N125" i="8"/>
  <c r="M125" i="8"/>
  <c r="L125" i="8"/>
  <c r="AE124" i="8"/>
  <c r="AD124" i="8"/>
  <c r="O124" i="8"/>
  <c r="N124" i="8"/>
  <c r="M124" i="8"/>
  <c r="L124" i="8"/>
  <c r="AE122" i="8"/>
  <c r="AD122" i="8"/>
  <c r="N122" i="8"/>
  <c r="M122" i="8"/>
  <c r="K122" i="8"/>
  <c r="K220" i="8" s="1"/>
  <c r="J122" i="8"/>
  <c r="O122" i="8" s="1"/>
  <c r="I122" i="8"/>
  <c r="H122" i="8"/>
  <c r="H220" i="8" s="1"/>
  <c r="G122" i="8"/>
  <c r="F122" i="8"/>
  <c r="E122" i="8"/>
  <c r="D122" i="8"/>
  <c r="D220" i="8" s="1"/>
  <c r="N220" i="8" s="1"/>
  <c r="C122" i="8"/>
  <c r="C220" i="8" s="1"/>
  <c r="B122" i="8"/>
  <c r="B220" i="8" s="1"/>
  <c r="AD121" i="8"/>
  <c r="N121" i="8"/>
  <c r="M121" i="8"/>
  <c r="L121" i="8"/>
  <c r="AE120" i="8"/>
  <c r="AD120" i="8"/>
  <c r="O120" i="8"/>
  <c r="N120" i="8"/>
  <c r="M120" i="8"/>
  <c r="L120" i="8"/>
  <c r="AE119" i="8"/>
  <c r="AD119" i="8"/>
  <c r="O119" i="8"/>
  <c r="N119" i="8"/>
  <c r="M119" i="8"/>
  <c r="L119" i="8"/>
  <c r="AE118" i="8"/>
  <c r="AD118" i="8"/>
  <c r="O118" i="8"/>
  <c r="N118" i="8"/>
  <c r="M118" i="8"/>
  <c r="L118" i="8"/>
  <c r="AD117" i="8"/>
  <c r="N117" i="8"/>
  <c r="M117" i="8"/>
  <c r="L117" i="8"/>
  <c r="AD116" i="8"/>
  <c r="N116" i="8"/>
  <c r="M116" i="8"/>
  <c r="L116" i="8"/>
  <c r="AD115" i="8"/>
  <c r="N115" i="8"/>
  <c r="M115" i="8"/>
  <c r="L115" i="8"/>
  <c r="AD114" i="8"/>
  <c r="N114" i="8"/>
  <c r="M114" i="8"/>
  <c r="L114" i="8"/>
  <c r="AD113" i="8"/>
  <c r="N113" i="8"/>
  <c r="M113" i="8"/>
  <c r="L113" i="8"/>
  <c r="AD112" i="8"/>
  <c r="N112" i="8"/>
  <c r="M112" i="8"/>
  <c r="L112" i="8"/>
  <c r="AD111" i="8"/>
  <c r="N111" i="8"/>
  <c r="M111" i="8"/>
  <c r="L111" i="8"/>
  <c r="AD110" i="8"/>
  <c r="N110" i="8"/>
  <c r="M110" i="8"/>
  <c r="L110" i="8"/>
  <c r="AD109" i="8"/>
  <c r="N109" i="8"/>
  <c r="M109" i="8"/>
  <c r="L109" i="8"/>
  <c r="AD108" i="8"/>
  <c r="N108" i="8"/>
  <c r="M108" i="8"/>
  <c r="L108" i="8"/>
  <c r="AD107" i="8"/>
  <c r="N107" i="8"/>
  <c r="M107" i="8"/>
  <c r="L107" i="8"/>
  <c r="AD106" i="8"/>
  <c r="N106" i="8"/>
  <c r="M106" i="8"/>
  <c r="L106" i="8"/>
  <c r="AD105" i="8"/>
  <c r="N105" i="8"/>
  <c r="M105" i="8"/>
  <c r="L105" i="8"/>
  <c r="AD104" i="8"/>
  <c r="N104" i="8"/>
  <c r="M104" i="8"/>
  <c r="L104" i="8"/>
  <c r="AD103" i="8"/>
  <c r="N103" i="8"/>
  <c r="M103" i="8"/>
  <c r="L103" i="8"/>
  <c r="AD102" i="8"/>
  <c r="N102" i="8"/>
  <c r="M102" i="8"/>
  <c r="L102" i="8"/>
  <c r="AD101" i="8"/>
  <c r="N101" i="8"/>
  <c r="M101" i="8"/>
  <c r="L101" i="8"/>
  <c r="AE100" i="8"/>
  <c r="AD100" i="8"/>
  <c r="O100" i="8"/>
  <c r="N100" i="8"/>
  <c r="M100" i="8"/>
  <c r="L100" i="8"/>
  <c r="AE99" i="8"/>
  <c r="AD99" i="8"/>
  <c r="O99" i="8"/>
  <c r="N99" i="8"/>
  <c r="M99" i="8"/>
  <c r="L99" i="8"/>
  <c r="AE98" i="8"/>
  <c r="AD98" i="8"/>
  <c r="O98" i="8"/>
  <c r="N98" i="8"/>
  <c r="M98" i="8"/>
  <c r="L98" i="8"/>
  <c r="AD97" i="8"/>
  <c r="N97" i="8"/>
  <c r="M97" i="8"/>
  <c r="L97" i="8"/>
  <c r="AE96" i="8"/>
  <c r="AD96" i="8"/>
  <c r="O96" i="8"/>
  <c r="N96" i="8"/>
  <c r="M96" i="8"/>
  <c r="L96" i="8"/>
  <c r="AE95" i="8"/>
  <c r="AD95" i="8"/>
  <c r="O95" i="8"/>
  <c r="N95" i="8"/>
  <c r="M95" i="8"/>
  <c r="L95" i="8"/>
  <c r="AE94" i="8"/>
  <c r="AD94" i="8"/>
  <c r="O94" i="8"/>
  <c r="N94" i="8"/>
  <c r="M94" i="8"/>
  <c r="L94" i="8"/>
  <c r="AE93" i="8"/>
  <c r="AD93" i="8"/>
  <c r="O93" i="8"/>
  <c r="N93" i="8"/>
  <c r="M93" i="8"/>
  <c r="L93" i="8"/>
  <c r="AE92" i="8"/>
  <c r="AD92" i="8"/>
  <c r="O92" i="8"/>
  <c r="N92" i="8"/>
  <c r="M92" i="8"/>
  <c r="L92" i="8"/>
  <c r="AE91" i="8"/>
  <c r="AD91" i="8"/>
  <c r="O91" i="8"/>
  <c r="N91" i="8"/>
  <c r="M91" i="8"/>
  <c r="L91" i="8"/>
  <c r="AD90" i="8"/>
  <c r="N90" i="8"/>
  <c r="M90" i="8"/>
  <c r="L90" i="8"/>
  <c r="AD88" i="8"/>
  <c r="N88" i="8"/>
  <c r="M88" i="8"/>
  <c r="L88" i="8"/>
  <c r="AD87" i="8"/>
  <c r="N87" i="8"/>
  <c r="M87" i="8"/>
  <c r="L87" i="8"/>
  <c r="AD86" i="8"/>
  <c r="N86" i="8"/>
  <c r="M86" i="8"/>
  <c r="L86" i="8"/>
  <c r="AD85" i="8"/>
  <c r="N85" i="8"/>
  <c r="M85" i="8"/>
  <c r="L85" i="8"/>
  <c r="AD84" i="8"/>
  <c r="N84" i="8"/>
  <c r="M84" i="8"/>
  <c r="L84" i="8"/>
  <c r="AD83" i="8"/>
  <c r="N83" i="8"/>
  <c r="M83" i="8"/>
  <c r="L83" i="8"/>
  <c r="AD82" i="8"/>
  <c r="N82" i="8"/>
  <c r="M82" i="8"/>
  <c r="L82" i="8"/>
  <c r="AE81" i="8"/>
  <c r="AD81" i="8"/>
  <c r="O81" i="8"/>
  <c r="N81" i="8"/>
  <c r="M81" i="8"/>
  <c r="L81" i="8"/>
  <c r="AE80" i="8"/>
  <c r="AD80" i="8"/>
  <c r="O80" i="8"/>
  <c r="N80" i="8"/>
  <c r="M80" i="8"/>
  <c r="L80" i="8"/>
  <c r="AE79" i="8"/>
  <c r="AD79" i="8"/>
  <c r="O79" i="8"/>
  <c r="N79" i="8"/>
  <c r="M79" i="8"/>
  <c r="L79" i="8"/>
  <c r="AE78" i="8"/>
  <c r="AD78" i="8"/>
  <c r="O78" i="8"/>
  <c r="N78" i="8"/>
  <c r="M78" i="8"/>
  <c r="L78" i="8"/>
  <c r="AE77" i="8"/>
  <c r="AD77" i="8"/>
  <c r="O77" i="8"/>
  <c r="N77" i="8"/>
  <c r="M77" i="8"/>
  <c r="L77" i="8"/>
  <c r="AE76" i="8"/>
  <c r="AD76" i="8"/>
  <c r="O76" i="8"/>
  <c r="N76" i="8"/>
  <c r="M76" i="8"/>
  <c r="L76" i="8"/>
  <c r="AE75" i="8"/>
  <c r="AD75" i="8"/>
  <c r="O75" i="8"/>
  <c r="N75" i="8"/>
  <c r="M75" i="8"/>
  <c r="L75" i="8"/>
  <c r="AE74" i="8"/>
  <c r="AD74" i="8"/>
  <c r="O74" i="8"/>
  <c r="N74" i="8"/>
  <c r="M74" i="8"/>
  <c r="L74" i="8"/>
  <c r="AE73" i="8"/>
  <c r="AD73" i="8"/>
  <c r="O73" i="8"/>
  <c r="N73" i="8"/>
  <c r="M73" i="8"/>
  <c r="L73" i="8"/>
  <c r="AE72" i="8"/>
  <c r="AD72" i="8"/>
  <c r="O72" i="8"/>
  <c r="N72" i="8"/>
  <c r="M72" i="8"/>
  <c r="L72" i="8"/>
  <c r="AE71" i="8"/>
  <c r="AD71" i="8"/>
  <c r="O71" i="8"/>
  <c r="N71" i="8"/>
  <c r="M71" i="8"/>
  <c r="L71" i="8"/>
  <c r="AE70" i="8"/>
  <c r="AD70" i="8"/>
  <c r="O70" i="8"/>
  <c r="N70" i="8"/>
  <c r="M70" i="8"/>
  <c r="L70" i="8"/>
  <c r="AE69" i="8"/>
  <c r="AD69" i="8"/>
  <c r="O69" i="8"/>
  <c r="N69" i="8"/>
  <c r="M69" i="8"/>
  <c r="L69" i="8"/>
  <c r="AD68" i="8"/>
  <c r="N68" i="8"/>
  <c r="M68" i="8"/>
  <c r="L68" i="8"/>
  <c r="AE67" i="8"/>
  <c r="AD67" i="8"/>
  <c r="O67" i="8"/>
  <c r="N67" i="8"/>
  <c r="M67" i="8"/>
  <c r="L67" i="8"/>
  <c r="AE66" i="8"/>
  <c r="AD66" i="8"/>
  <c r="O66" i="8"/>
  <c r="N66" i="8"/>
  <c r="M66" i="8"/>
  <c r="L66" i="8"/>
  <c r="AD65" i="8"/>
  <c r="N65" i="8"/>
  <c r="M65" i="8"/>
  <c r="L65" i="8"/>
  <c r="AE64" i="8"/>
  <c r="AD64" i="8"/>
  <c r="O64" i="8"/>
  <c r="N64" i="8"/>
  <c r="M64" i="8"/>
  <c r="L64" i="8"/>
  <c r="AE63" i="8"/>
  <c r="AD63" i="8"/>
  <c r="O63" i="8"/>
  <c r="N63" i="8"/>
  <c r="M63" i="8"/>
  <c r="L63" i="8"/>
  <c r="AD62" i="8"/>
  <c r="N62" i="8"/>
  <c r="M62" i="8"/>
  <c r="L62" i="8"/>
  <c r="AD61" i="8"/>
  <c r="N61" i="8"/>
  <c r="M61" i="8"/>
  <c r="L61" i="8"/>
  <c r="AE60" i="8"/>
  <c r="AD60" i="8"/>
  <c r="O60" i="8"/>
  <c r="N60" i="8"/>
  <c r="M60" i="8"/>
  <c r="L60" i="8"/>
  <c r="AE59" i="8"/>
  <c r="AD59" i="8"/>
  <c r="O59" i="8"/>
  <c r="N59" i="8"/>
  <c r="M59" i="8"/>
  <c r="L59" i="8"/>
  <c r="AD58" i="8"/>
  <c r="N58" i="8"/>
  <c r="M58" i="8"/>
  <c r="L58" i="8"/>
  <c r="I221" i="7"/>
  <c r="N219" i="7"/>
  <c r="M219" i="7"/>
  <c r="K219" i="7"/>
  <c r="J219" i="7"/>
  <c r="I219" i="7"/>
  <c r="H219" i="7"/>
  <c r="G219" i="7"/>
  <c r="F219" i="7"/>
  <c r="E219" i="7"/>
  <c r="D219" i="7"/>
  <c r="C219" i="7"/>
  <c r="B219" i="7"/>
  <c r="N218" i="7"/>
  <c r="M218" i="7"/>
  <c r="N217" i="7"/>
  <c r="M217" i="7"/>
  <c r="L217" i="7"/>
  <c r="N216" i="7"/>
  <c r="M216" i="7"/>
  <c r="L216" i="7"/>
  <c r="O215" i="7"/>
  <c r="N215" i="7"/>
  <c r="M215" i="7"/>
  <c r="L215" i="7"/>
  <c r="O214" i="7"/>
  <c r="N214" i="7"/>
  <c r="M214" i="7"/>
  <c r="L214" i="7"/>
  <c r="O213" i="7"/>
  <c r="N213" i="7"/>
  <c r="M213" i="7"/>
  <c r="L213" i="7"/>
  <c r="O212" i="7"/>
  <c r="N212" i="7"/>
  <c r="M212" i="7"/>
  <c r="L212" i="7"/>
  <c r="O211" i="7"/>
  <c r="N211" i="7"/>
  <c r="M211" i="7"/>
  <c r="L211" i="7"/>
  <c r="O210" i="7"/>
  <c r="N210" i="7"/>
  <c r="M210" i="7"/>
  <c r="L210" i="7"/>
  <c r="O209" i="7"/>
  <c r="N209" i="7"/>
  <c r="M209" i="7"/>
  <c r="L209" i="7"/>
  <c r="O208" i="7"/>
  <c r="N208" i="7"/>
  <c r="M208" i="7"/>
  <c r="L208" i="7"/>
  <c r="O207" i="7"/>
  <c r="N207" i="7"/>
  <c r="M207" i="7"/>
  <c r="L207" i="7"/>
  <c r="O206" i="7"/>
  <c r="N206" i="7"/>
  <c r="M206" i="7"/>
  <c r="L206" i="7"/>
  <c r="O205" i="7"/>
  <c r="N205" i="7"/>
  <c r="M205" i="7"/>
  <c r="L205" i="7"/>
  <c r="O204" i="7"/>
  <c r="N204" i="7"/>
  <c r="M204" i="7"/>
  <c r="L204" i="7"/>
  <c r="O203" i="7"/>
  <c r="N203" i="7"/>
  <c r="M203" i="7"/>
  <c r="L203" i="7"/>
  <c r="O202" i="7"/>
  <c r="N202" i="7"/>
  <c r="M202" i="7"/>
  <c r="L202" i="7"/>
  <c r="O200" i="7"/>
  <c r="N200" i="7"/>
  <c r="M200" i="7"/>
  <c r="L200" i="7"/>
  <c r="O199" i="7"/>
  <c r="N199" i="7"/>
  <c r="M199" i="7"/>
  <c r="L199" i="7"/>
  <c r="O198" i="7"/>
  <c r="N198" i="7"/>
  <c r="M198" i="7"/>
  <c r="L198" i="7"/>
  <c r="O197" i="7"/>
  <c r="N197" i="7"/>
  <c r="M197" i="7"/>
  <c r="L197" i="7"/>
  <c r="O196" i="7"/>
  <c r="N196" i="7"/>
  <c r="M196" i="7"/>
  <c r="L196" i="7"/>
  <c r="O195" i="7"/>
  <c r="N195" i="7"/>
  <c r="M195" i="7"/>
  <c r="L195" i="7"/>
  <c r="K193" i="7"/>
  <c r="J193" i="7"/>
  <c r="O193" i="7" s="1"/>
  <c r="I193" i="7"/>
  <c r="H193" i="7"/>
  <c r="G193" i="7"/>
  <c r="F193" i="7"/>
  <c r="E193" i="7"/>
  <c r="D193" i="7"/>
  <c r="D220" i="7" s="1"/>
  <c r="C193" i="7"/>
  <c r="B193" i="7"/>
  <c r="O192" i="7"/>
  <c r="N192" i="7"/>
  <c r="M192" i="7"/>
  <c r="L192" i="7"/>
  <c r="O191" i="7"/>
  <c r="N191" i="7"/>
  <c r="M191" i="7"/>
  <c r="L191" i="7"/>
  <c r="O190" i="7"/>
  <c r="N190" i="7"/>
  <c r="M190" i="7"/>
  <c r="L190" i="7"/>
  <c r="O189" i="7"/>
  <c r="N189" i="7"/>
  <c r="M189" i="7"/>
  <c r="L189" i="7"/>
  <c r="O188" i="7"/>
  <c r="N188" i="7"/>
  <c r="M188" i="7"/>
  <c r="L188" i="7"/>
  <c r="O187" i="7"/>
  <c r="N187" i="7"/>
  <c r="M187" i="7"/>
  <c r="L187" i="7"/>
  <c r="O186" i="7"/>
  <c r="N186" i="7"/>
  <c r="M186" i="7"/>
  <c r="L186" i="7"/>
  <c r="O185" i="7"/>
  <c r="N185" i="7"/>
  <c r="M185" i="7"/>
  <c r="L185" i="7"/>
  <c r="O184" i="7"/>
  <c r="N184" i="7"/>
  <c r="M184" i="7"/>
  <c r="L184" i="7"/>
  <c r="O183" i="7"/>
  <c r="N183" i="7"/>
  <c r="M183" i="7"/>
  <c r="L183" i="7"/>
  <c r="O182" i="7"/>
  <c r="N182" i="7"/>
  <c r="M182" i="7"/>
  <c r="L182" i="7"/>
  <c r="O181" i="7"/>
  <c r="N181" i="7"/>
  <c r="M181" i="7"/>
  <c r="L181" i="7"/>
  <c r="O180" i="7"/>
  <c r="N180" i="7"/>
  <c r="M180" i="7"/>
  <c r="L180" i="7"/>
  <c r="O179" i="7"/>
  <c r="N179" i="7"/>
  <c r="M179" i="7"/>
  <c r="L179" i="7"/>
  <c r="O178" i="7"/>
  <c r="N178" i="7"/>
  <c r="M178" i="7"/>
  <c r="L178" i="7"/>
  <c r="O177" i="7"/>
  <c r="N177" i="7"/>
  <c r="M177" i="7"/>
  <c r="L177" i="7"/>
  <c r="O176" i="7"/>
  <c r="N176" i="7"/>
  <c r="M176" i="7"/>
  <c r="L176" i="7"/>
  <c r="O175" i="7"/>
  <c r="N175" i="7"/>
  <c r="M175" i="7"/>
  <c r="L175" i="7"/>
  <c r="O174" i="7"/>
  <c r="N174" i="7"/>
  <c r="M174" i="7"/>
  <c r="L174" i="7"/>
  <c r="O173" i="7"/>
  <c r="N173" i="7"/>
  <c r="M173" i="7"/>
  <c r="L173" i="7"/>
  <c r="O172" i="7"/>
  <c r="N172" i="7"/>
  <c r="M172" i="7"/>
  <c r="L172" i="7"/>
  <c r="O171" i="7"/>
  <c r="N171" i="7"/>
  <c r="M171" i="7"/>
  <c r="L171" i="7"/>
  <c r="O170" i="7"/>
  <c r="N170" i="7"/>
  <c r="M170" i="7"/>
  <c r="L170" i="7"/>
  <c r="O169" i="7"/>
  <c r="N169" i="7"/>
  <c r="M169" i="7"/>
  <c r="L169" i="7"/>
  <c r="O168" i="7"/>
  <c r="N168" i="7"/>
  <c r="M168" i="7"/>
  <c r="L168" i="7"/>
  <c r="O167" i="7"/>
  <c r="N167" i="7"/>
  <c r="M167" i="7"/>
  <c r="L167" i="7"/>
  <c r="O166" i="7"/>
  <c r="N166" i="7"/>
  <c r="M166" i="7"/>
  <c r="L166" i="7"/>
  <c r="O165" i="7"/>
  <c r="N165" i="7"/>
  <c r="M165" i="7"/>
  <c r="L165" i="7"/>
  <c r="O164" i="7"/>
  <c r="N164" i="7"/>
  <c r="M164" i="7"/>
  <c r="L164" i="7"/>
  <c r="N162" i="7"/>
  <c r="K162" i="7"/>
  <c r="K162" i="1" s="1"/>
  <c r="J162" i="7"/>
  <c r="O162" i="7" s="1"/>
  <c r="I162" i="7"/>
  <c r="H162" i="7"/>
  <c r="G162" i="7"/>
  <c r="G220" i="7" s="1"/>
  <c r="F162" i="7"/>
  <c r="E162" i="7"/>
  <c r="D162" i="7"/>
  <c r="M162" i="7" s="1"/>
  <c r="C162" i="7"/>
  <c r="B162" i="7"/>
  <c r="O161" i="7"/>
  <c r="N161" i="7"/>
  <c r="M161" i="7"/>
  <c r="L161" i="7"/>
  <c r="N160" i="7"/>
  <c r="M160" i="7"/>
  <c r="L160" i="7"/>
  <c r="O159" i="7"/>
  <c r="N159" i="7"/>
  <c r="M159" i="7"/>
  <c r="L159" i="7"/>
  <c r="O158" i="7"/>
  <c r="N158" i="7"/>
  <c r="M158" i="7"/>
  <c r="L158" i="7"/>
  <c r="N157" i="7"/>
  <c r="M157" i="7"/>
  <c r="L157" i="7"/>
  <c r="O156" i="7"/>
  <c r="N156" i="7"/>
  <c r="M156" i="7"/>
  <c r="L156" i="7"/>
  <c r="O155" i="7"/>
  <c r="N155" i="7"/>
  <c r="M155" i="7"/>
  <c r="L155" i="7"/>
  <c r="O154" i="7"/>
  <c r="N154" i="7"/>
  <c r="M154" i="7"/>
  <c r="L154" i="7"/>
  <c r="O153" i="7"/>
  <c r="N153" i="7"/>
  <c r="M153" i="7"/>
  <c r="L153" i="7"/>
  <c r="O152" i="7"/>
  <c r="N152" i="7"/>
  <c r="M152" i="7"/>
  <c r="L152" i="7"/>
  <c r="O151" i="7"/>
  <c r="N151" i="7"/>
  <c r="M151" i="7"/>
  <c r="L151" i="7"/>
  <c r="N150" i="7"/>
  <c r="M150" i="7"/>
  <c r="L150" i="7"/>
  <c r="O149" i="7"/>
  <c r="N149" i="7"/>
  <c r="M149" i="7"/>
  <c r="L149" i="7"/>
  <c r="O148" i="7"/>
  <c r="N148" i="7"/>
  <c r="M148" i="7"/>
  <c r="L148" i="7"/>
  <c r="N147" i="7"/>
  <c r="M147" i="7"/>
  <c r="L147" i="7"/>
  <c r="O146" i="7"/>
  <c r="N146" i="7"/>
  <c r="M146" i="7"/>
  <c r="L146" i="7"/>
  <c r="O145" i="7"/>
  <c r="N145" i="7"/>
  <c r="M145" i="7"/>
  <c r="L145" i="7"/>
  <c r="O144" i="7"/>
  <c r="N144" i="7"/>
  <c r="M144" i="7"/>
  <c r="L144" i="7"/>
  <c r="O143" i="7"/>
  <c r="N143" i="7"/>
  <c r="M143" i="7"/>
  <c r="L143" i="7"/>
  <c r="O142" i="7"/>
  <c r="N142" i="7"/>
  <c r="M142" i="7"/>
  <c r="L142" i="7"/>
  <c r="O141" i="7"/>
  <c r="N141" i="7"/>
  <c r="M141" i="7"/>
  <c r="L141" i="7"/>
  <c r="N140" i="7"/>
  <c r="M140" i="7"/>
  <c r="L140" i="7"/>
  <c r="O139" i="7"/>
  <c r="N139" i="7"/>
  <c r="M139" i="7"/>
  <c r="L139" i="7"/>
  <c r="O138" i="7"/>
  <c r="N138" i="7"/>
  <c r="M138" i="7"/>
  <c r="L138" i="7"/>
  <c r="O137" i="7"/>
  <c r="N137" i="7"/>
  <c r="M137" i="7"/>
  <c r="L137" i="7"/>
  <c r="O136" i="7"/>
  <c r="N136" i="7"/>
  <c r="M136" i="7"/>
  <c r="L136" i="7"/>
  <c r="O135" i="7"/>
  <c r="N135" i="7"/>
  <c r="M135" i="7"/>
  <c r="L135" i="7"/>
  <c r="O134" i="7"/>
  <c r="N134" i="7"/>
  <c r="M134" i="7"/>
  <c r="L134" i="7"/>
  <c r="O133" i="7"/>
  <c r="N133" i="7"/>
  <c r="M133" i="7"/>
  <c r="L133" i="7"/>
  <c r="O132" i="7"/>
  <c r="N132" i="7"/>
  <c r="M132" i="7"/>
  <c r="L132" i="7"/>
  <c r="O131" i="7"/>
  <c r="N131" i="7"/>
  <c r="M131" i="7"/>
  <c r="L131" i="7"/>
  <c r="O130" i="7"/>
  <c r="N130" i="7"/>
  <c r="M130" i="7"/>
  <c r="L130" i="7"/>
  <c r="O129" i="7"/>
  <c r="N129" i="7"/>
  <c r="M129" i="7"/>
  <c r="L129" i="7"/>
  <c r="O128" i="7"/>
  <c r="N128" i="7"/>
  <c r="M128" i="7"/>
  <c r="L128" i="7"/>
  <c r="O127" i="7"/>
  <c r="N127" i="7"/>
  <c r="M127" i="7"/>
  <c r="L127" i="7"/>
  <c r="O126" i="7"/>
  <c r="N126" i="7"/>
  <c r="M126" i="7"/>
  <c r="L126" i="7"/>
  <c r="O125" i="7"/>
  <c r="N125" i="7"/>
  <c r="M125" i="7"/>
  <c r="L125" i="7"/>
  <c r="O124" i="7"/>
  <c r="N124" i="7"/>
  <c r="M124" i="7"/>
  <c r="L124" i="7"/>
  <c r="O122" i="7"/>
  <c r="M122" i="7"/>
  <c r="K122" i="7"/>
  <c r="J122" i="7"/>
  <c r="J220" i="7" s="1"/>
  <c r="O220" i="7" s="1"/>
  <c r="I122" i="7"/>
  <c r="I220" i="7" s="1"/>
  <c r="H122" i="7"/>
  <c r="G122" i="7"/>
  <c r="F122" i="7"/>
  <c r="F220" i="7" s="1"/>
  <c r="E122" i="7"/>
  <c r="D122" i="7"/>
  <c r="N122" i="7" s="1"/>
  <c r="C122" i="7"/>
  <c r="B122" i="7"/>
  <c r="B220" i="7" s="1"/>
  <c r="N121" i="7"/>
  <c r="M121" i="7"/>
  <c r="L121" i="7"/>
  <c r="O120" i="7"/>
  <c r="N120" i="7"/>
  <c r="M120" i="7"/>
  <c r="L120" i="7"/>
  <c r="O119" i="7"/>
  <c r="N119" i="7"/>
  <c r="M119" i="7"/>
  <c r="L119" i="7"/>
  <c r="O118" i="7"/>
  <c r="N118" i="7"/>
  <c r="M118" i="7"/>
  <c r="L118" i="7"/>
  <c r="N117" i="7"/>
  <c r="M117" i="7"/>
  <c r="L117" i="7"/>
  <c r="N116" i="7"/>
  <c r="M116" i="7"/>
  <c r="L116" i="7"/>
  <c r="N115" i="7"/>
  <c r="M115" i="7"/>
  <c r="L115" i="7"/>
  <c r="N114" i="7"/>
  <c r="M114" i="7"/>
  <c r="L114" i="7"/>
  <c r="N113" i="7"/>
  <c r="M113" i="7"/>
  <c r="L113" i="7"/>
  <c r="N112" i="7"/>
  <c r="M112" i="7"/>
  <c r="L112" i="7"/>
  <c r="N111" i="7"/>
  <c r="M111" i="7"/>
  <c r="L111" i="7"/>
  <c r="N110" i="7"/>
  <c r="M110" i="7"/>
  <c r="L110" i="7"/>
  <c r="N109" i="7"/>
  <c r="M109" i="7"/>
  <c r="L109" i="7"/>
  <c r="N108" i="7"/>
  <c r="M108" i="7"/>
  <c r="L108" i="7"/>
  <c r="N107" i="7"/>
  <c r="M107" i="7"/>
  <c r="L107" i="7"/>
  <c r="N106" i="7"/>
  <c r="M106" i="7"/>
  <c r="L106" i="7"/>
  <c r="N105" i="7"/>
  <c r="M105" i="7"/>
  <c r="L105" i="7"/>
  <c r="N104" i="7"/>
  <c r="M104" i="7"/>
  <c r="L104" i="7"/>
  <c r="N103" i="7"/>
  <c r="M103" i="7"/>
  <c r="L103" i="7"/>
  <c r="N102" i="7"/>
  <c r="M102" i="7"/>
  <c r="L102" i="7"/>
  <c r="N101" i="7"/>
  <c r="M101" i="7"/>
  <c r="L101" i="7"/>
  <c r="O100" i="7"/>
  <c r="N100" i="7"/>
  <c r="M100" i="7"/>
  <c r="L100" i="7"/>
  <c r="O99" i="7"/>
  <c r="N99" i="7"/>
  <c r="M99" i="7"/>
  <c r="L99" i="7"/>
  <c r="O98" i="7"/>
  <c r="N98" i="7"/>
  <c r="M98" i="7"/>
  <c r="L98" i="7"/>
  <c r="N97" i="7"/>
  <c r="M97" i="7"/>
  <c r="L97" i="7"/>
  <c r="O96" i="7"/>
  <c r="N96" i="7"/>
  <c r="M96" i="7"/>
  <c r="L96" i="7"/>
  <c r="O95" i="7"/>
  <c r="N95" i="7"/>
  <c r="M95" i="7"/>
  <c r="L95" i="7"/>
  <c r="O94" i="7"/>
  <c r="N94" i="7"/>
  <c r="M94" i="7"/>
  <c r="L94" i="7"/>
  <c r="O93" i="7"/>
  <c r="N93" i="7"/>
  <c r="M93" i="7"/>
  <c r="L93" i="7"/>
  <c r="O92" i="7"/>
  <c r="N92" i="7"/>
  <c r="M92" i="7"/>
  <c r="L92" i="7"/>
  <c r="O91" i="7"/>
  <c r="N91" i="7"/>
  <c r="M91" i="7"/>
  <c r="L91" i="7"/>
  <c r="N90" i="7"/>
  <c r="M90" i="7"/>
  <c r="L90" i="7"/>
  <c r="N88" i="7"/>
  <c r="M88" i="7"/>
  <c r="L88" i="7"/>
  <c r="N87" i="7"/>
  <c r="M87" i="7"/>
  <c r="L87" i="7"/>
  <c r="N86" i="7"/>
  <c r="M86" i="7"/>
  <c r="L86" i="7"/>
  <c r="N85" i="7"/>
  <c r="M85" i="7"/>
  <c r="L85" i="7"/>
  <c r="N84" i="7"/>
  <c r="M84" i="7"/>
  <c r="L84" i="7"/>
  <c r="N83" i="7"/>
  <c r="M83" i="7"/>
  <c r="L83" i="7"/>
  <c r="N82" i="7"/>
  <c r="M82" i="7"/>
  <c r="L82" i="7"/>
  <c r="O81" i="7"/>
  <c r="N81" i="7"/>
  <c r="M81" i="7"/>
  <c r="L81" i="7"/>
  <c r="O80" i="7"/>
  <c r="N80" i="7"/>
  <c r="M80" i="7"/>
  <c r="L80" i="7"/>
  <c r="O79" i="7"/>
  <c r="N79" i="7"/>
  <c r="M79" i="7"/>
  <c r="L79" i="7"/>
  <c r="O78" i="7"/>
  <c r="N78" i="7"/>
  <c r="M78" i="7"/>
  <c r="L78" i="7"/>
  <c r="O77" i="7"/>
  <c r="N77" i="7"/>
  <c r="M77" i="7"/>
  <c r="L77" i="7"/>
  <c r="O76" i="7"/>
  <c r="N76" i="7"/>
  <c r="M76" i="7"/>
  <c r="L76" i="7"/>
  <c r="O75" i="7"/>
  <c r="N75" i="7"/>
  <c r="M75" i="7"/>
  <c r="L75" i="7"/>
  <c r="O74" i="7"/>
  <c r="N74" i="7"/>
  <c r="M74" i="7"/>
  <c r="L74" i="7"/>
  <c r="O73" i="7"/>
  <c r="N73" i="7"/>
  <c r="M73" i="7"/>
  <c r="L73" i="7"/>
  <c r="O72" i="7"/>
  <c r="N72" i="7"/>
  <c r="M72" i="7"/>
  <c r="L72" i="7"/>
  <c r="O71" i="7"/>
  <c r="N71" i="7"/>
  <c r="M71" i="7"/>
  <c r="L71" i="7"/>
  <c r="O70" i="7"/>
  <c r="N70" i="7"/>
  <c r="M70" i="7"/>
  <c r="L70" i="7"/>
  <c r="O69" i="7"/>
  <c r="N69" i="7"/>
  <c r="M69" i="7"/>
  <c r="L69" i="7"/>
  <c r="N68" i="7"/>
  <c r="M68" i="7"/>
  <c r="L68" i="7"/>
  <c r="O67" i="7"/>
  <c r="N67" i="7"/>
  <c r="M67" i="7"/>
  <c r="L67" i="7"/>
  <c r="O66" i="7"/>
  <c r="N66" i="7"/>
  <c r="M66" i="7"/>
  <c r="L66" i="7"/>
  <c r="N65" i="7"/>
  <c r="M65" i="7"/>
  <c r="L65" i="7"/>
  <c r="O64" i="7"/>
  <c r="N64" i="7"/>
  <c r="M64" i="7"/>
  <c r="L64" i="7"/>
  <c r="O63" i="7"/>
  <c r="N63" i="7"/>
  <c r="M63" i="7"/>
  <c r="L63" i="7"/>
  <c r="N62" i="7"/>
  <c r="M62" i="7"/>
  <c r="L62" i="7"/>
  <c r="N61" i="7"/>
  <c r="M61" i="7"/>
  <c r="L61" i="7"/>
  <c r="O60" i="7"/>
  <c r="N60" i="7"/>
  <c r="M60" i="7"/>
  <c r="L60" i="7"/>
  <c r="O59" i="7"/>
  <c r="N59" i="7"/>
  <c r="M59" i="7"/>
  <c r="L59" i="7"/>
  <c r="N58" i="7"/>
  <c r="M58" i="7"/>
  <c r="L58" i="7"/>
  <c r="K220" i="6"/>
  <c r="I220" i="6"/>
  <c r="N219" i="6"/>
  <c r="M219" i="6"/>
  <c r="K219" i="6"/>
  <c r="J219" i="6"/>
  <c r="O219" i="6" s="1"/>
  <c r="I219" i="6"/>
  <c r="H219" i="6"/>
  <c r="G219" i="6"/>
  <c r="F219" i="6"/>
  <c r="E219" i="6"/>
  <c r="L218" i="10" s="1"/>
  <c r="D219" i="6"/>
  <c r="C219" i="6"/>
  <c r="B219" i="6"/>
  <c r="N218" i="6"/>
  <c r="M218" i="6"/>
  <c r="N217" i="6"/>
  <c r="M217" i="6"/>
  <c r="L217" i="6"/>
  <c r="N216" i="6"/>
  <c r="M216" i="6"/>
  <c r="L216" i="6"/>
  <c r="O215" i="6"/>
  <c r="N215" i="6"/>
  <c r="M215" i="6"/>
  <c r="L215" i="6"/>
  <c r="O214" i="6"/>
  <c r="N214" i="6"/>
  <c r="M214" i="6"/>
  <c r="L214" i="6"/>
  <c r="O213" i="6"/>
  <c r="N213" i="6"/>
  <c r="M213" i="6"/>
  <c r="L213" i="6"/>
  <c r="O212" i="6"/>
  <c r="N212" i="6"/>
  <c r="M212" i="6"/>
  <c r="L212" i="6"/>
  <c r="O211" i="6"/>
  <c r="N211" i="6"/>
  <c r="M211" i="6"/>
  <c r="L211" i="6"/>
  <c r="O210" i="6"/>
  <c r="N210" i="6"/>
  <c r="M210" i="6"/>
  <c r="L210" i="6"/>
  <c r="O209" i="6"/>
  <c r="N209" i="6"/>
  <c r="M209" i="6"/>
  <c r="L209" i="6"/>
  <c r="O208" i="6"/>
  <c r="N208" i="6"/>
  <c r="M208" i="6"/>
  <c r="L208" i="6"/>
  <c r="O207" i="6"/>
  <c r="N207" i="6"/>
  <c r="M207" i="6"/>
  <c r="L207" i="6"/>
  <c r="O206" i="6"/>
  <c r="N206" i="6"/>
  <c r="M206" i="6"/>
  <c r="L206" i="6"/>
  <c r="O205" i="6"/>
  <c r="N205" i="6"/>
  <c r="M205" i="6"/>
  <c r="L205" i="6"/>
  <c r="O204" i="6"/>
  <c r="N204" i="6"/>
  <c r="M204" i="6"/>
  <c r="L204" i="6"/>
  <c r="O203" i="6"/>
  <c r="N203" i="6"/>
  <c r="M203" i="6"/>
  <c r="L203" i="6"/>
  <c r="O202" i="6"/>
  <c r="N202" i="6"/>
  <c r="M202" i="6"/>
  <c r="L202" i="6"/>
  <c r="O200" i="6"/>
  <c r="N200" i="6"/>
  <c r="M200" i="6"/>
  <c r="L200" i="6"/>
  <c r="O199" i="6"/>
  <c r="N199" i="6"/>
  <c r="M199" i="6"/>
  <c r="L199" i="6"/>
  <c r="O198" i="6"/>
  <c r="N198" i="6"/>
  <c r="M198" i="6"/>
  <c r="L198" i="6"/>
  <c r="O197" i="6"/>
  <c r="N197" i="6"/>
  <c r="M197" i="6"/>
  <c r="L197" i="6"/>
  <c r="O196" i="6"/>
  <c r="N196" i="6"/>
  <c r="M196" i="6"/>
  <c r="L196" i="6"/>
  <c r="O195" i="6"/>
  <c r="N195" i="6"/>
  <c r="M195" i="6"/>
  <c r="L195" i="6"/>
  <c r="N193" i="6"/>
  <c r="M193" i="6"/>
  <c r="K193" i="6"/>
  <c r="J193" i="6"/>
  <c r="O193" i="6" s="1"/>
  <c r="I193" i="6"/>
  <c r="H193" i="6"/>
  <c r="G193" i="6"/>
  <c r="F193" i="6"/>
  <c r="E193" i="6"/>
  <c r="D193" i="6"/>
  <c r="C193" i="6"/>
  <c r="B193" i="6"/>
  <c r="O192" i="6"/>
  <c r="N192" i="6"/>
  <c r="M192" i="6"/>
  <c r="L192" i="6"/>
  <c r="O191" i="6"/>
  <c r="N191" i="6"/>
  <c r="M191" i="6"/>
  <c r="L191" i="6"/>
  <c r="O190" i="6"/>
  <c r="N190" i="6"/>
  <c r="M190" i="6"/>
  <c r="L190" i="6"/>
  <c r="O189" i="6"/>
  <c r="N189" i="6"/>
  <c r="M189" i="6"/>
  <c r="L189" i="6"/>
  <c r="O188" i="6"/>
  <c r="N188" i="6"/>
  <c r="M188" i="6"/>
  <c r="L188" i="6"/>
  <c r="O187" i="6"/>
  <c r="N187" i="6"/>
  <c r="M187" i="6"/>
  <c r="L187" i="6"/>
  <c r="O186" i="6"/>
  <c r="N186" i="6"/>
  <c r="M186" i="6"/>
  <c r="L186" i="6"/>
  <c r="O185" i="6"/>
  <c r="N185" i="6"/>
  <c r="M185" i="6"/>
  <c r="L185" i="6"/>
  <c r="O184" i="6"/>
  <c r="N184" i="6"/>
  <c r="M184" i="6"/>
  <c r="L184" i="6"/>
  <c r="O183" i="6"/>
  <c r="N183" i="6"/>
  <c r="M183" i="6"/>
  <c r="L183" i="6"/>
  <c r="O182" i="6"/>
  <c r="N182" i="6"/>
  <c r="M182" i="6"/>
  <c r="L182" i="6"/>
  <c r="O181" i="6"/>
  <c r="N181" i="6"/>
  <c r="M181" i="6"/>
  <c r="L181" i="6"/>
  <c r="O180" i="6"/>
  <c r="N180" i="6"/>
  <c r="M180" i="6"/>
  <c r="L180" i="6"/>
  <c r="O179" i="6"/>
  <c r="N179" i="6"/>
  <c r="M179" i="6"/>
  <c r="L179" i="6"/>
  <c r="O178" i="6"/>
  <c r="N178" i="6"/>
  <c r="M178" i="6"/>
  <c r="L178" i="6"/>
  <c r="O177" i="6"/>
  <c r="N177" i="6"/>
  <c r="M177" i="6"/>
  <c r="L177" i="6"/>
  <c r="O176" i="6"/>
  <c r="N176" i="6"/>
  <c r="M176" i="6"/>
  <c r="L176" i="6"/>
  <c r="O175" i="6"/>
  <c r="N175" i="6"/>
  <c r="M175" i="6"/>
  <c r="L175" i="6"/>
  <c r="O174" i="6"/>
  <c r="N174" i="6"/>
  <c r="M174" i="6"/>
  <c r="L174" i="6"/>
  <c r="O173" i="6"/>
  <c r="N173" i="6"/>
  <c r="M173" i="6"/>
  <c r="L173" i="6"/>
  <c r="O172" i="6"/>
  <c r="N172" i="6"/>
  <c r="M172" i="6"/>
  <c r="L172" i="6"/>
  <c r="O171" i="6"/>
  <c r="N171" i="6"/>
  <c r="M171" i="6"/>
  <c r="L171" i="6"/>
  <c r="O170" i="6"/>
  <c r="N170" i="6"/>
  <c r="M170" i="6"/>
  <c r="L170" i="6"/>
  <c r="O169" i="6"/>
  <c r="N169" i="6"/>
  <c r="M169" i="6"/>
  <c r="L169" i="6"/>
  <c r="O168" i="6"/>
  <c r="N168" i="6"/>
  <c r="M168" i="6"/>
  <c r="L168" i="6"/>
  <c r="O167" i="6"/>
  <c r="N167" i="6"/>
  <c r="M167" i="6"/>
  <c r="L167" i="6"/>
  <c r="O166" i="6"/>
  <c r="N166" i="6"/>
  <c r="M166" i="6"/>
  <c r="L166" i="6"/>
  <c r="O165" i="6"/>
  <c r="N165" i="6"/>
  <c r="M165" i="6"/>
  <c r="L165" i="6"/>
  <c r="O164" i="6"/>
  <c r="N164" i="6"/>
  <c r="M164" i="6"/>
  <c r="L164" i="6"/>
  <c r="O162" i="6"/>
  <c r="L162" i="6"/>
  <c r="K162" i="6"/>
  <c r="J162" i="6"/>
  <c r="I162" i="6"/>
  <c r="H162" i="6"/>
  <c r="G162" i="6"/>
  <c r="F162" i="6"/>
  <c r="E162" i="6"/>
  <c r="D162" i="6"/>
  <c r="C162" i="6"/>
  <c r="C220" i="6" s="1"/>
  <c r="B162" i="6"/>
  <c r="O161" i="6"/>
  <c r="N161" i="6"/>
  <c r="M161" i="6"/>
  <c r="L161" i="6"/>
  <c r="N160" i="6"/>
  <c r="M160" i="6"/>
  <c r="L160" i="6"/>
  <c r="O159" i="6"/>
  <c r="N159" i="6"/>
  <c r="M159" i="6"/>
  <c r="L159" i="6"/>
  <c r="O158" i="6"/>
  <c r="N158" i="6"/>
  <c r="M158" i="6"/>
  <c r="L158" i="6"/>
  <c r="N157" i="6"/>
  <c r="M157" i="6"/>
  <c r="L157" i="6"/>
  <c r="O156" i="6"/>
  <c r="N156" i="6"/>
  <c r="M156" i="6"/>
  <c r="L156" i="6"/>
  <c r="O155" i="6"/>
  <c r="N155" i="6"/>
  <c r="M155" i="6"/>
  <c r="L155" i="6"/>
  <c r="O154" i="6"/>
  <c r="N154" i="6"/>
  <c r="M154" i="6"/>
  <c r="L154" i="6"/>
  <c r="O153" i="6"/>
  <c r="N153" i="6"/>
  <c r="M153" i="6"/>
  <c r="L153" i="6"/>
  <c r="O152" i="6"/>
  <c r="N152" i="6"/>
  <c r="M152" i="6"/>
  <c r="L152" i="6"/>
  <c r="O151" i="6"/>
  <c r="N151" i="6"/>
  <c r="M151" i="6"/>
  <c r="L151" i="6"/>
  <c r="N150" i="6"/>
  <c r="M150" i="6"/>
  <c r="L150" i="6"/>
  <c r="O149" i="6"/>
  <c r="N149" i="6"/>
  <c r="M149" i="6"/>
  <c r="L149" i="6"/>
  <c r="O148" i="6"/>
  <c r="N148" i="6"/>
  <c r="M148" i="6"/>
  <c r="L148" i="6"/>
  <c r="N147" i="6"/>
  <c r="M147" i="6"/>
  <c r="L147" i="6"/>
  <c r="O146" i="6"/>
  <c r="N146" i="6"/>
  <c r="M146" i="6"/>
  <c r="L146" i="6"/>
  <c r="O145" i="6"/>
  <c r="N145" i="6"/>
  <c r="M145" i="6"/>
  <c r="L145" i="6"/>
  <c r="O144" i="6"/>
  <c r="N144" i="6"/>
  <c r="M144" i="6"/>
  <c r="L144" i="6"/>
  <c r="O143" i="6"/>
  <c r="N143" i="6"/>
  <c r="M143" i="6"/>
  <c r="L143" i="6"/>
  <c r="O142" i="6"/>
  <c r="N142" i="6"/>
  <c r="M142" i="6"/>
  <c r="L142" i="6"/>
  <c r="O141" i="6"/>
  <c r="N141" i="6"/>
  <c r="M141" i="6"/>
  <c r="L141" i="6"/>
  <c r="N140" i="6"/>
  <c r="M140" i="6"/>
  <c r="L140" i="6"/>
  <c r="O139" i="6"/>
  <c r="N139" i="6"/>
  <c r="M139" i="6"/>
  <c r="L139" i="6"/>
  <c r="O138" i="6"/>
  <c r="N138" i="6"/>
  <c r="M138" i="6"/>
  <c r="L138" i="6"/>
  <c r="O137" i="6"/>
  <c r="N137" i="6"/>
  <c r="M137" i="6"/>
  <c r="L137" i="6"/>
  <c r="O136" i="6"/>
  <c r="N136" i="6"/>
  <c r="M136" i="6"/>
  <c r="L136" i="6"/>
  <c r="O135" i="6"/>
  <c r="N135" i="6"/>
  <c r="M135" i="6"/>
  <c r="L135" i="6"/>
  <c r="O134" i="6"/>
  <c r="N134" i="6"/>
  <c r="M134" i="6"/>
  <c r="L134" i="6"/>
  <c r="O133" i="6"/>
  <c r="N133" i="6"/>
  <c r="M133" i="6"/>
  <c r="L133" i="6"/>
  <c r="O132" i="6"/>
  <c r="N132" i="6"/>
  <c r="M132" i="6"/>
  <c r="L132" i="6"/>
  <c r="O131" i="6"/>
  <c r="N131" i="6"/>
  <c r="M131" i="6"/>
  <c r="L131" i="6"/>
  <c r="O130" i="6"/>
  <c r="N130" i="6"/>
  <c r="M130" i="6"/>
  <c r="L130" i="6"/>
  <c r="O129" i="6"/>
  <c r="N129" i="6"/>
  <c r="M129" i="6"/>
  <c r="L129" i="6"/>
  <c r="O128" i="6"/>
  <c r="N128" i="6"/>
  <c r="M128" i="6"/>
  <c r="L128" i="6"/>
  <c r="O127" i="6"/>
  <c r="N127" i="6"/>
  <c r="M127" i="6"/>
  <c r="L127" i="6"/>
  <c r="O126" i="6"/>
  <c r="N126" i="6"/>
  <c r="M126" i="6"/>
  <c r="L126" i="6"/>
  <c r="O125" i="6"/>
  <c r="N125" i="6"/>
  <c r="M125" i="6"/>
  <c r="L125" i="6"/>
  <c r="O124" i="6"/>
  <c r="N124" i="6"/>
  <c r="M124" i="6"/>
  <c r="L124" i="6"/>
  <c r="K122" i="6"/>
  <c r="J122" i="6"/>
  <c r="I122" i="6"/>
  <c r="H122" i="6"/>
  <c r="G122" i="6"/>
  <c r="G220" i="6" s="1"/>
  <c r="G221" i="6" s="1"/>
  <c r="F122" i="6"/>
  <c r="E122" i="6"/>
  <c r="D122" i="6"/>
  <c r="N122" i="6" s="1"/>
  <c r="C122" i="6"/>
  <c r="B122" i="6"/>
  <c r="N121" i="6"/>
  <c r="M121" i="6"/>
  <c r="L121" i="6"/>
  <c r="O120" i="6"/>
  <c r="N120" i="6"/>
  <c r="M120" i="6"/>
  <c r="L120" i="6"/>
  <c r="O119" i="6"/>
  <c r="N119" i="6"/>
  <c r="M119" i="6"/>
  <c r="L119" i="6"/>
  <c r="O118" i="6"/>
  <c r="N118" i="6"/>
  <c r="M118" i="6"/>
  <c r="L118" i="6"/>
  <c r="N117" i="6"/>
  <c r="M117" i="6"/>
  <c r="L117" i="6"/>
  <c r="N116" i="6"/>
  <c r="M116" i="6"/>
  <c r="L116" i="6"/>
  <c r="N115" i="6"/>
  <c r="M115" i="6"/>
  <c r="L115" i="6"/>
  <c r="N114" i="6"/>
  <c r="M114" i="6"/>
  <c r="L114" i="6"/>
  <c r="N113" i="6"/>
  <c r="M113" i="6"/>
  <c r="L113" i="6"/>
  <c r="N112" i="6"/>
  <c r="M112" i="6"/>
  <c r="L112" i="6"/>
  <c r="N111" i="6"/>
  <c r="M111" i="6"/>
  <c r="L111" i="6"/>
  <c r="N110" i="6"/>
  <c r="M110" i="6"/>
  <c r="L110" i="6"/>
  <c r="N109" i="6"/>
  <c r="M109" i="6"/>
  <c r="L109" i="6"/>
  <c r="N108" i="6"/>
  <c r="M108" i="6"/>
  <c r="L108" i="6"/>
  <c r="N107" i="6"/>
  <c r="M107" i="6"/>
  <c r="L107" i="6"/>
  <c r="N106" i="6"/>
  <c r="M106" i="6"/>
  <c r="L106" i="6"/>
  <c r="N105" i="6"/>
  <c r="M105" i="6"/>
  <c r="L105" i="6"/>
  <c r="N104" i="6"/>
  <c r="M104" i="6"/>
  <c r="L104" i="6"/>
  <c r="N103" i="6"/>
  <c r="M103" i="6"/>
  <c r="L103" i="6"/>
  <c r="N102" i="6"/>
  <c r="M102" i="6"/>
  <c r="L102" i="6"/>
  <c r="N101" i="6"/>
  <c r="M101" i="6"/>
  <c r="L101" i="6"/>
  <c r="O100" i="6"/>
  <c r="N100" i="6"/>
  <c r="M100" i="6"/>
  <c r="L100" i="6"/>
  <c r="O99" i="6"/>
  <c r="N99" i="6"/>
  <c r="M99" i="6"/>
  <c r="L99" i="6"/>
  <c r="O98" i="6"/>
  <c r="N98" i="6"/>
  <c r="M98" i="6"/>
  <c r="L98" i="6"/>
  <c r="N97" i="6"/>
  <c r="M97" i="6"/>
  <c r="L97" i="6"/>
  <c r="O96" i="6"/>
  <c r="N96" i="6"/>
  <c r="M96" i="6"/>
  <c r="L96" i="6"/>
  <c r="O95" i="6"/>
  <c r="N95" i="6"/>
  <c r="M95" i="6"/>
  <c r="L95" i="6"/>
  <c r="O94" i="6"/>
  <c r="N94" i="6"/>
  <c r="M94" i="6"/>
  <c r="L94" i="6"/>
  <c r="O93" i="6"/>
  <c r="N93" i="6"/>
  <c r="M93" i="6"/>
  <c r="L93" i="6"/>
  <c r="O92" i="6"/>
  <c r="N92" i="6"/>
  <c r="M92" i="6"/>
  <c r="L92" i="6"/>
  <c r="O91" i="6"/>
  <c r="N91" i="6"/>
  <c r="M91" i="6"/>
  <c r="L91" i="6"/>
  <c r="N90" i="6"/>
  <c r="M90" i="6"/>
  <c r="L90" i="6"/>
  <c r="N88" i="6"/>
  <c r="M88" i="6"/>
  <c r="L88" i="6"/>
  <c r="N87" i="6"/>
  <c r="M87" i="6"/>
  <c r="L87" i="6"/>
  <c r="N86" i="6"/>
  <c r="M86" i="6"/>
  <c r="L86" i="6"/>
  <c r="N85" i="6"/>
  <c r="M85" i="6"/>
  <c r="L85" i="6"/>
  <c r="N84" i="6"/>
  <c r="M84" i="6"/>
  <c r="L84" i="6"/>
  <c r="N83" i="6"/>
  <c r="M83" i="6"/>
  <c r="L83" i="6"/>
  <c r="N82" i="6"/>
  <c r="M82" i="6"/>
  <c r="L82" i="6"/>
  <c r="O81" i="6"/>
  <c r="N81" i="6"/>
  <c r="M81" i="6"/>
  <c r="L81" i="6"/>
  <c r="O80" i="6"/>
  <c r="N80" i="6"/>
  <c r="M80" i="6"/>
  <c r="L80" i="6"/>
  <c r="O79" i="6"/>
  <c r="N79" i="6"/>
  <c r="M79" i="6"/>
  <c r="L79" i="6"/>
  <c r="O78" i="6"/>
  <c r="N78" i="6"/>
  <c r="M78" i="6"/>
  <c r="L78" i="6"/>
  <c r="O77" i="6"/>
  <c r="N77" i="6"/>
  <c r="M77" i="6"/>
  <c r="L77" i="6"/>
  <c r="O76" i="6"/>
  <c r="N76" i="6"/>
  <c r="M76" i="6"/>
  <c r="L76" i="6"/>
  <c r="O75" i="6"/>
  <c r="N75" i="6"/>
  <c r="M75" i="6"/>
  <c r="L75" i="6"/>
  <c r="O74" i="6"/>
  <c r="N74" i="6"/>
  <c r="M74" i="6"/>
  <c r="L74" i="6"/>
  <c r="O73" i="6"/>
  <c r="N73" i="6"/>
  <c r="M73" i="6"/>
  <c r="L73" i="6"/>
  <c r="O72" i="6"/>
  <c r="N72" i="6"/>
  <c r="M72" i="6"/>
  <c r="L72" i="6"/>
  <c r="O71" i="6"/>
  <c r="N71" i="6"/>
  <c r="M71" i="6"/>
  <c r="L71" i="6"/>
  <c r="O70" i="6"/>
  <c r="N70" i="6"/>
  <c r="M70" i="6"/>
  <c r="L70" i="6"/>
  <c r="O69" i="6"/>
  <c r="N69" i="6"/>
  <c r="M69" i="6"/>
  <c r="L69" i="6"/>
  <c r="N68" i="6"/>
  <c r="M68" i="6"/>
  <c r="L68" i="6"/>
  <c r="O67" i="6"/>
  <c r="N67" i="6"/>
  <c r="M67" i="6"/>
  <c r="L67" i="6"/>
  <c r="O66" i="6"/>
  <c r="N66" i="6"/>
  <c r="M66" i="6"/>
  <c r="L66" i="6"/>
  <c r="N65" i="6"/>
  <c r="M65" i="6"/>
  <c r="L65" i="6"/>
  <c r="O64" i="6"/>
  <c r="N64" i="6"/>
  <c r="M64" i="6"/>
  <c r="L64" i="6"/>
  <c r="O63" i="6"/>
  <c r="N63" i="6"/>
  <c r="M63" i="6"/>
  <c r="L63" i="6"/>
  <c r="N62" i="6"/>
  <c r="M62" i="6"/>
  <c r="L62" i="6"/>
  <c r="N61" i="6"/>
  <c r="M61" i="6"/>
  <c r="L61" i="6"/>
  <c r="O60" i="6"/>
  <c r="N60" i="6"/>
  <c r="M60" i="6"/>
  <c r="L60" i="6"/>
  <c r="O59" i="6"/>
  <c r="N59" i="6"/>
  <c r="M59" i="6"/>
  <c r="L59" i="6"/>
  <c r="N58" i="6"/>
  <c r="M58" i="6"/>
  <c r="L58" i="6"/>
  <c r="J220" i="5"/>
  <c r="O220" i="5" s="1"/>
  <c r="B220" i="5"/>
  <c r="N219" i="5"/>
  <c r="K219" i="5"/>
  <c r="J219" i="5"/>
  <c r="I219" i="5"/>
  <c r="H219" i="5"/>
  <c r="G219" i="5"/>
  <c r="F219" i="5"/>
  <c r="E219" i="5"/>
  <c r="D219" i="5"/>
  <c r="M219" i="5" s="1"/>
  <c r="C219" i="5"/>
  <c r="B219" i="5"/>
  <c r="N218" i="5"/>
  <c r="M218" i="5"/>
  <c r="L218" i="5"/>
  <c r="N217" i="5"/>
  <c r="M217" i="5"/>
  <c r="L217" i="5"/>
  <c r="N216" i="5"/>
  <c r="M216" i="5"/>
  <c r="L216" i="5"/>
  <c r="O215" i="5"/>
  <c r="N215" i="5"/>
  <c r="M215" i="5"/>
  <c r="L215" i="5"/>
  <c r="O214" i="5"/>
  <c r="N214" i="5"/>
  <c r="M214" i="5"/>
  <c r="L214" i="5"/>
  <c r="O213" i="5"/>
  <c r="N213" i="5"/>
  <c r="M213" i="5"/>
  <c r="L213" i="5"/>
  <c r="O212" i="5"/>
  <c r="N212" i="5"/>
  <c r="M212" i="5"/>
  <c r="L212" i="5"/>
  <c r="O211" i="5"/>
  <c r="N211" i="5"/>
  <c r="M211" i="5"/>
  <c r="L211" i="5"/>
  <c r="O210" i="5"/>
  <c r="N210" i="5"/>
  <c r="M210" i="5"/>
  <c r="L210" i="5"/>
  <c r="O209" i="5"/>
  <c r="N209" i="5"/>
  <c r="M209" i="5"/>
  <c r="L209" i="5"/>
  <c r="O208" i="5"/>
  <c r="N208" i="5"/>
  <c r="M208" i="5"/>
  <c r="L208" i="5"/>
  <c r="O207" i="5"/>
  <c r="N207" i="5"/>
  <c r="M207" i="5"/>
  <c r="L207" i="5"/>
  <c r="O206" i="5"/>
  <c r="N206" i="5"/>
  <c r="M206" i="5"/>
  <c r="L206" i="5"/>
  <c r="O205" i="5"/>
  <c r="N205" i="5"/>
  <c r="M205" i="5"/>
  <c r="L205" i="5"/>
  <c r="O204" i="5"/>
  <c r="N204" i="5"/>
  <c r="M204" i="5"/>
  <c r="L204" i="5"/>
  <c r="O203" i="5"/>
  <c r="N203" i="5"/>
  <c r="M203" i="5"/>
  <c r="L203" i="5"/>
  <c r="O202" i="5"/>
  <c r="N202" i="5"/>
  <c r="M202" i="5"/>
  <c r="L202" i="5"/>
  <c r="O200" i="5"/>
  <c r="N200" i="5"/>
  <c r="M200" i="5"/>
  <c r="L200" i="5"/>
  <c r="O199" i="5"/>
  <c r="N199" i="5"/>
  <c r="M199" i="5"/>
  <c r="L199" i="5"/>
  <c r="O198" i="5"/>
  <c r="N198" i="5"/>
  <c r="M198" i="5"/>
  <c r="L198" i="5"/>
  <c r="O197" i="5"/>
  <c r="N197" i="5"/>
  <c r="M197" i="5"/>
  <c r="L197" i="5"/>
  <c r="O196" i="5"/>
  <c r="N196" i="5"/>
  <c r="M196" i="5"/>
  <c r="L196" i="5"/>
  <c r="O195" i="5"/>
  <c r="N195" i="5"/>
  <c r="M195" i="5"/>
  <c r="L195" i="5"/>
  <c r="N193" i="5"/>
  <c r="M193" i="5"/>
  <c r="K193" i="5"/>
  <c r="J193" i="5"/>
  <c r="O193" i="5" s="1"/>
  <c r="I193" i="5"/>
  <c r="H193" i="5"/>
  <c r="G193" i="5"/>
  <c r="F193" i="5"/>
  <c r="E193" i="5"/>
  <c r="D193" i="5"/>
  <c r="C193" i="5"/>
  <c r="B193" i="5"/>
  <c r="O192" i="5"/>
  <c r="N192" i="5"/>
  <c r="M192" i="5"/>
  <c r="L192" i="5"/>
  <c r="O191" i="5"/>
  <c r="N191" i="5"/>
  <c r="M191" i="5"/>
  <c r="L191" i="5"/>
  <c r="O190" i="5"/>
  <c r="N190" i="5"/>
  <c r="M190" i="5"/>
  <c r="L190" i="5"/>
  <c r="O189" i="5"/>
  <c r="N189" i="5"/>
  <c r="M189" i="5"/>
  <c r="L189" i="5"/>
  <c r="O188" i="5"/>
  <c r="N188" i="5"/>
  <c r="M188" i="5"/>
  <c r="L188" i="5"/>
  <c r="O187" i="5"/>
  <c r="N187" i="5"/>
  <c r="M187" i="5"/>
  <c r="L187" i="5"/>
  <c r="O186" i="5"/>
  <c r="N186" i="5"/>
  <c r="M186" i="5"/>
  <c r="L186" i="5"/>
  <c r="O185" i="5"/>
  <c r="N185" i="5"/>
  <c r="M185" i="5"/>
  <c r="L185" i="5"/>
  <c r="O184" i="5"/>
  <c r="N184" i="5"/>
  <c r="M184" i="5"/>
  <c r="L184" i="5"/>
  <c r="O183" i="5"/>
  <c r="N183" i="5"/>
  <c r="M183" i="5"/>
  <c r="L183" i="5"/>
  <c r="O182" i="5"/>
  <c r="N182" i="5"/>
  <c r="M182" i="5"/>
  <c r="L182" i="5"/>
  <c r="O181" i="5"/>
  <c r="N181" i="5"/>
  <c r="M181" i="5"/>
  <c r="L181" i="5"/>
  <c r="O180" i="5"/>
  <c r="N180" i="5"/>
  <c r="M180" i="5"/>
  <c r="L180" i="5"/>
  <c r="O179" i="5"/>
  <c r="N179" i="5"/>
  <c r="M179" i="5"/>
  <c r="L179" i="5"/>
  <c r="O178" i="5"/>
  <c r="N178" i="5"/>
  <c r="M178" i="5"/>
  <c r="L178" i="5"/>
  <c r="O177" i="5"/>
  <c r="N177" i="5"/>
  <c r="M177" i="5"/>
  <c r="L177" i="5"/>
  <c r="O176" i="5"/>
  <c r="N176" i="5"/>
  <c r="M176" i="5"/>
  <c r="L176" i="5"/>
  <c r="O175" i="5"/>
  <c r="N175" i="5"/>
  <c r="M175" i="5"/>
  <c r="L175" i="5"/>
  <c r="O174" i="5"/>
  <c r="N174" i="5"/>
  <c r="M174" i="5"/>
  <c r="L174" i="5"/>
  <c r="O173" i="5"/>
  <c r="N173" i="5"/>
  <c r="M173" i="5"/>
  <c r="L173" i="5"/>
  <c r="O172" i="5"/>
  <c r="N172" i="5"/>
  <c r="M172" i="5"/>
  <c r="L172" i="5"/>
  <c r="O171" i="5"/>
  <c r="N171" i="5"/>
  <c r="M171" i="5"/>
  <c r="L171" i="5"/>
  <c r="O170" i="5"/>
  <c r="N170" i="5"/>
  <c r="M170" i="5"/>
  <c r="L170" i="5"/>
  <c r="O169" i="5"/>
  <c r="N169" i="5"/>
  <c r="M169" i="5"/>
  <c r="L169" i="5"/>
  <c r="O168" i="5"/>
  <c r="N168" i="5"/>
  <c r="M168" i="5"/>
  <c r="L168" i="5"/>
  <c r="O167" i="5"/>
  <c r="N167" i="5"/>
  <c r="M167" i="5"/>
  <c r="L167" i="5"/>
  <c r="O166" i="5"/>
  <c r="N166" i="5"/>
  <c r="M166" i="5"/>
  <c r="L166" i="5"/>
  <c r="O165" i="5"/>
  <c r="N165" i="5"/>
  <c r="M165" i="5"/>
  <c r="L165" i="5"/>
  <c r="O164" i="5"/>
  <c r="N164" i="5"/>
  <c r="M164" i="5"/>
  <c r="L164" i="5"/>
  <c r="O162" i="5"/>
  <c r="L162" i="5"/>
  <c r="K162" i="5"/>
  <c r="J162" i="5"/>
  <c r="I162" i="5"/>
  <c r="H162" i="5"/>
  <c r="G162" i="5"/>
  <c r="F162" i="5"/>
  <c r="E162" i="5"/>
  <c r="D162" i="5"/>
  <c r="C162" i="5"/>
  <c r="B162" i="5"/>
  <c r="O161" i="5"/>
  <c r="N161" i="5"/>
  <c r="M161" i="5"/>
  <c r="L161" i="5"/>
  <c r="N160" i="5"/>
  <c r="M160" i="5"/>
  <c r="L160" i="5"/>
  <c r="O159" i="5"/>
  <c r="N159" i="5"/>
  <c r="M159" i="5"/>
  <c r="L159" i="5"/>
  <c r="O158" i="5"/>
  <c r="N158" i="5"/>
  <c r="M158" i="5"/>
  <c r="L158" i="5"/>
  <c r="N157" i="5"/>
  <c r="M157" i="5"/>
  <c r="L157" i="5"/>
  <c r="O156" i="5"/>
  <c r="N156" i="5"/>
  <c r="M156" i="5"/>
  <c r="L156" i="5"/>
  <c r="O155" i="5"/>
  <c r="N155" i="5"/>
  <c r="M155" i="5"/>
  <c r="L155" i="5"/>
  <c r="O154" i="5"/>
  <c r="N154" i="5"/>
  <c r="M154" i="5"/>
  <c r="L154" i="5"/>
  <c r="O153" i="5"/>
  <c r="N153" i="5"/>
  <c r="M153" i="5"/>
  <c r="L153" i="5"/>
  <c r="O152" i="5"/>
  <c r="N152" i="5"/>
  <c r="M152" i="5"/>
  <c r="L152" i="5"/>
  <c r="O151" i="5"/>
  <c r="N151" i="5"/>
  <c r="M151" i="5"/>
  <c r="L151" i="5"/>
  <c r="N150" i="5"/>
  <c r="M150" i="5"/>
  <c r="L150" i="5"/>
  <c r="O149" i="5"/>
  <c r="N149" i="5"/>
  <c r="M149" i="5"/>
  <c r="L149" i="5"/>
  <c r="O148" i="5"/>
  <c r="N148" i="5"/>
  <c r="M148" i="5"/>
  <c r="L148" i="5"/>
  <c r="N147" i="5"/>
  <c r="M147" i="5"/>
  <c r="L147" i="5"/>
  <c r="O146" i="5"/>
  <c r="N146" i="5"/>
  <c r="M146" i="5"/>
  <c r="L146" i="5"/>
  <c r="O145" i="5"/>
  <c r="N145" i="5"/>
  <c r="M145" i="5"/>
  <c r="L145" i="5"/>
  <c r="O144" i="5"/>
  <c r="N144" i="5"/>
  <c r="M144" i="5"/>
  <c r="L144" i="5"/>
  <c r="O143" i="5"/>
  <c r="N143" i="5"/>
  <c r="M143" i="5"/>
  <c r="L143" i="5"/>
  <c r="O142" i="5"/>
  <c r="N142" i="5"/>
  <c r="M142" i="5"/>
  <c r="L142" i="5"/>
  <c r="O141" i="5"/>
  <c r="N141" i="5"/>
  <c r="M141" i="5"/>
  <c r="L141" i="5"/>
  <c r="N140" i="5"/>
  <c r="M140" i="5"/>
  <c r="L140" i="5"/>
  <c r="O139" i="5"/>
  <c r="N139" i="5"/>
  <c r="M139" i="5"/>
  <c r="L139" i="5"/>
  <c r="O138" i="5"/>
  <c r="N138" i="5"/>
  <c r="M138" i="5"/>
  <c r="L138" i="5"/>
  <c r="O137" i="5"/>
  <c r="N137" i="5"/>
  <c r="M137" i="5"/>
  <c r="L137" i="5"/>
  <c r="O136" i="5"/>
  <c r="N136" i="5"/>
  <c r="M136" i="5"/>
  <c r="L136" i="5"/>
  <c r="O135" i="5"/>
  <c r="N135" i="5"/>
  <c r="M135" i="5"/>
  <c r="L135" i="5"/>
  <c r="O134" i="5"/>
  <c r="N134" i="5"/>
  <c r="M134" i="5"/>
  <c r="L134" i="5"/>
  <c r="O133" i="5"/>
  <c r="N133" i="5"/>
  <c r="M133" i="5"/>
  <c r="L133" i="5"/>
  <c r="O132" i="5"/>
  <c r="N132" i="5"/>
  <c r="M132" i="5"/>
  <c r="L132" i="5"/>
  <c r="O131" i="5"/>
  <c r="N131" i="5"/>
  <c r="M131" i="5"/>
  <c r="L131" i="5"/>
  <c r="O130" i="5"/>
  <c r="N130" i="5"/>
  <c r="M130" i="5"/>
  <c r="L130" i="5"/>
  <c r="O129" i="5"/>
  <c r="N129" i="5"/>
  <c r="M129" i="5"/>
  <c r="L129" i="5"/>
  <c r="O128" i="5"/>
  <c r="N128" i="5"/>
  <c r="M128" i="5"/>
  <c r="L128" i="5"/>
  <c r="O127" i="5"/>
  <c r="N127" i="5"/>
  <c r="M127" i="5"/>
  <c r="L127" i="5"/>
  <c r="O126" i="5"/>
  <c r="N126" i="5"/>
  <c r="M126" i="5"/>
  <c r="L126" i="5"/>
  <c r="O125" i="5"/>
  <c r="N125" i="5"/>
  <c r="M125" i="5"/>
  <c r="L125" i="5"/>
  <c r="O124" i="5"/>
  <c r="N124" i="5"/>
  <c r="M124" i="5"/>
  <c r="L124" i="5"/>
  <c r="M122" i="5"/>
  <c r="K122" i="5"/>
  <c r="J122" i="5"/>
  <c r="O122" i="5" s="1"/>
  <c r="I122" i="5"/>
  <c r="I220" i="5" s="1"/>
  <c r="H122" i="5"/>
  <c r="H220" i="5" s="1"/>
  <c r="H221" i="5" s="1"/>
  <c r="G122" i="5"/>
  <c r="F122" i="5"/>
  <c r="F220" i="5" s="1"/>
  <c r="E122" i="5"/>
  <c r="L122" i="5" s="1"/>
  <c r="D122" i="5"/>
  <c r="C122" i="5"/>
  <c r="B122" i="5"/>
  <c r="N121" i="5"/>
  <c r="M121" i="5"/>
  <c r="L121" i="5"/>
  <c r="O120" i="5"/>
  <c r="N120" i="5"/>
  <c r="M120" i="5"/>
  <c r="L120" i="5"/>
  <c r="O119" i="5"/>
  <c r="N119" i="5"/>
  <c r="M119" i="5"/>
  <c r="L119" i="5"/>
  <c r="O118" i="5"/>
  <c r="N118" i="5"/>
  <c r="M118" i="5"/>
  <c r="L118" i="5"/>
  <c r="N117" i="5"/>
  <c r="M117" i="5"/>
  <c r="L117" i="5"/>
  <c r="N116" i="5"/>
  <c r="M116" i="5"/>
  <c r="L116" i="5"/>
  <c r="N115" i="5"/>
  <c r="M115" i="5"/>
  <c r="L115" i="5"/>
  <c r="N114" i="5"/>
  <c r="M114" i="5"/>
  <c r="L114" i="5"/>
  <c r="N113" i="5"/>
  <c r="M113" i="5"/>
  <c r="L113" i="5"/>
  <c r="N112" i="5"/>
  <c r="M112" i="5"/>
  <c r="L112" i="5"/>
  <c r="N111" i="5"/>
  <c r="M111" i="5"/>
  <c r="L111" i="5"/>
  <c r="N110" i="5"/>
  <c r="M110" i="5"/>
  <c r="L110" i="5"/>
  <c r="N109" i="5"/>
  <c r="M109" i="5"/>
  <c r="L109" i="5"/>
  <c r="N108" i="5"/>
  <c r="M108" i="5"/>
  <c r="L108" i="5"/>
  <c r="N107" i="5"/>
  <c r="M107" i="5"/>
  <c r="L107" i="5"/>
  <c r="N106" i="5"/>
  <c r="M106" i="5"/>
  <c r="L106" i="5"/>
  <c r="N105" i="5"/>
  <c r="M105" i="5"/>
  <c r="L105" i="5"/>
  <c r="N104" i="5"/>
  <c r="M104" i="5"/>
  <c r="L104" i="5"/>
  <c r="N103" i="5"/>
  <c r="M103" i="5"/>
  <c r="L103" i="5"/>
  <c r="N102" i="5"/>
  <c r="M102" i="5"/>
  <c r="L102" i="5"/>
  <c r="N101" i="5"/>
  <c r="M101" i="5"/>
  <c r="L101" i="5"/>
  <c r="O100" i="5"/>
  <c r="N100" i="5"/>
  <c r="M100" i="5"/>
  <c r="L100" i="5"/>
  <c r="O99" i="5"/>
  <c r="N99" i="5"/>
  <c r="M99" i="5"/>
  <c r="L99" i="5"/>
  <c r="O98" i="5"/>
  <c r="N98" i="5"/>
  <c r="M98" i="5"/>
  <c r="L98" i="5"/>
  <c r="N97" i="5"/>
  <c r="M97" i="5"/>
  <c r="L97" i="5"/>
  <c r="O96" i="5"/>
  <c r="N96" i="5"/>
  <c r="M96" i="5"/>
  <c r="L96" i="5"/>
  <c r="O95" i="5"/>
  <c r="N95" i="5"/>
  <c r="M95" i="5"/>
  <c r="L95" i="5"/>
  <c r="O94" i="5"/>
  <c r="N94" i="5"/>
  <c r="M94" i="5"/>
  <c r="L94" i="5"/>
  <c r="O93" i="5"/>
  <c r="N93" i="5"/>
  <c r="M93" i="5"/>
  <c r="L93" i="5"/>
  <c r="O92" i="5"/>
  <c r="N92" i="5"/>
  <c r="M92" i="5"/>
  <c r="L92" i="5"/>
  <c r="O91" i="5"/>
  <c r="N91" i="5"/>
  <c r="M91" i="5"/>
  <c r="L91" i="5"/>
  <c r="N90" i="5"/>
  <c r="M90" i="5"/>
  <c r="L90" i="5"/>
  <c r="N88" i="5"/>
  <c r="M88" i="5"/>
  <c r="L88" i="5"/>
  <c r="N87" i="5"/>
  <c r="M87" i="5"/>
  <c r="L87" i="5"/>
  <c r="N86" i="5"/>
  <c r="M86" i="5"/>
  <c r="L86" i="5"/>
  <c r="N85" i="5"/>
  <c r="M85" i="5"/>
  <c r="L85" i="5"/>
  <c r="N84" i="5"/>
  <c r="M84" i="5"/>
  <c r="L84" i="5"/>
  <c r="N83" i="5"/>
  <c r="M83" i="5"/>
  <c r="L83" i="5"/>
  <c r="N82" i="5"/>
  <c r="M82" i="5"/>
  <c r="L82" i="5"/>
  <c r="O81" i="5"/>
  <c r="N81" i="5"/>
  <c r="M81" i="5"/>
  <c r="L81" i="5"/>
  <c r="O80" i="5"/>
  <c r="N80" i="5"/>
  <c r="M80" i="5"/>
  <c r="L80" i="5"/>
  <c r="O79" i="5"/>
  <c r="N79" i="5"/>
  <c r="M79" i="5"/>
  <c r="L79" i="5"/>
  <c r="O78" i="5"/>
  <c r="N78" i="5"/>
  <c r="M78" i="5"/>
  <c r="L78" i="5"/>
  <c r="O77" i="5"/>
  <c r="N77" i="5"/>
  <c r="M77" i="5"/>
  <c r="L77" i="5"/>
  <c r="O76" i="5"/>
  <c r="N76" i="5"/>
  <c r="M76" i="5"/>
  <c r="L76" i="5"/>
  <c r="O75" i="5"/>
  <c r="N75" i="5"/>
  <c r="M75" i="5"/>
  <c r="L75" i="5"/>
  <c r="O74" i="5"/>
  <c r="N74" i="5"/>
  <c r="M74" i="5"/>
  <c r="L74" i="5"/>
  <c r="O73" i="5"/>
  <c r="N73" i="5"/>
  <c r="M73" i="5"/>
  <c r="L73" i="5"/>
  <c r="O72" i="5"/>
  <c r="N72" i="5"/>
  <c r="M72" i="5"/>
  <c r="L72" i="5"/>
  <c r="O71" i="5"/>
  <c r="N71" i="5"/>
  <c r="M71" i="5"/>
  <c r="L71" i="5"/>
  <c r="O70" i="5"/>
  <c r="N70" i="5"/>
  <c r="M70" i="5"/>
  <c r="L70" i="5"/>
  <c r="O69" i="5"/>
  <c r="N69" i="5"/>
  <c r="M69" i="5"/>
  <c r="L69" i="5"/>
  <c r="N68" i="5"/>
  <c r="M68" i="5"/>
  <c r="L68" i="5"/>
  <c r="O67" i="5"/>
  <c r="N67" i="5"/>
  <c r="M67" i="5"/>
  <c r="L67" i="5"/>
  <c r="O66" i="5"/>
  <c r="N66" i="5"/>
  <c r="M66" i="5"/>
  <c r="L66" i="5"/>
  <c r="N65" i="5"/>
  <c r="M65" i="5"/>
  <c r="L65" i="5"/>
  <c r="O64" i="5"/>
  <c r="N64" i="5"/>
  <c r="M64" i="5"/>
  <c r="L64" i="5"/>
  <c r="O63" i="5"/>
  <c r="N63" i="5"/>
  <c r="M63" i="5"/>
  <c r="L63" i="5"/>
  <c r="N62" i="5"/>
  <c r="M62" i="5"/>
  <c r="L62" i="5"/>
  <c r="N61" i="5"/>
  <c r="M61" i="5"/>
  <c r="L61" i="5"/>
  <c r="O60" i="5"/>
  <c r="N60" i="5"/>
  <c r="M60" i="5"/>
  <c r="L60" i="5"/>
  <c r="O59" i="5"/>
  <c r="N59" i="5"/>
  <c r="M59" i="5"/>
  <c r="L59" i="5"/>
  <c r="N58" i="5"/>
  <c r="M58" i="5"/>
  <c r="L58" i="5"/>
  <c r="H220" i="4"/>
  <c r="D220" i="4"/>
  <c r="O219" i="4"/>
  <c r="L219" i="4"/>
  <c r="K219" i="4"/>
  <c r="J219" i="4"/>
  <c r="I219" i="4"/>
  <c r="H219" i="4"/>
  <c r="H221" i="4" s="1"/>
  <c r="G219" i="4"/>
  <c r="F219" i="4"/>
  <c r="E219" i="4"/>
  <c r="D219" i="4"/>
  <c r="C219" i="4"/>
  <c r="B219" i="4"/>
  <c r="N218" i="4"/>
  <c r="M218" i="4"/>
  <c r="N217" i="4"/>
  <c r="M217" i="4"/>
  <c r="L217" i="4"/>
  <c r="N216" i="4"/>
  <c r="M216" i="4"/>
  <c r="L216" i="4"/>
  <c r="O215" i="4"/>
  <c r="N215" i="4"/>
  <c r="M215" i="4"/>
  <c r="L215" i="4"/>
  <c r="O214" i="4"/>
  <c r="N214" i="4"/>
  <c r="M214" i="4"/>
  <c r="L214" i="4"/>
  <c r="O213" i="4"/>
  <c r="N213" i="4"/>
  <c r="M213" i="4"/>
  <c r="L213" i="4"/>
  <c r="O212" i="4"/>
  <c r="N212" i="4"/>
  <c r="M212" i="4"/>
  <c r="L212" i="4"/>
  <c r="O211" i="4"/>
  <c r="N211" i="4"/>
  <c r="M211" i="4"/>
  <c r="L211" i="4"/>
  <c r="O210" i="4"/>
  <c r="N210" i="4"/>
  <c r="M210" i="4"/>
  <c r="L210" i="4"/>
  <c r="O209" i="4"/>
  <c r="N209" i="4"/>
  <c r="M209" i="4"/>
  <c r="L209" i="4"/>
  <c r="O208" i="4"/>
  <c r="N208" i="4"/>
  <c r="M208" i="4"/>
  <c r="L208" i="4"/>
  <c r="O207" i="4"/>
  <c r="N207" i="4"/>
  <c r="M207" i="4"/>
  <c r="L207" i="4"/>
  <c r="O206" i="4"/>
  <c r="N206" i="4"/>
  <c r="M206" i="4"/>
  <c r="L206" i="4"/>
  <c r="O205" i="4"/>
  <c r="N205" i="4"/>
  <c r="M205" i="4"/>
  <c r="L205" i="4"/>
  <c r="O204" i="4"/>
  <c r="N204" i="4"/>
  <c r="M204" i="4"/>
  <c r="L204" i="4"/>
  <c r="O203" i="4"/>
  <c r="N203" i="4"/>
  <c r="M203" i="4"/>
  <c r="L203" i="4"/>
  <c r="O202" i="4"/>
  <c r="N202" i="4"/>
  <c r="M202" i="4"/>
  <c r="L202" i="4"/>
  <c r="O200" i="4"/>
  <c r="N200" i="4"/>
  <c r="M200" i="4"/>
  <c r="L200" i="4"/>
  <c r="O199" i="4"/>
  <c r="N199" i="4"/>
  <c r="M199" i="4"/>
  <c r="L199" i="4"/>
  <c r="O198" i="4"/>
  <c r="N198" i="4"/>
  <c r="M198" i="4"/>
  <c r="L198" i="4"/>
  <c r="O197" i="4"/>
  <c r="N197" i="4"/>
  <c r="M197" i="4"/>
  <c r="L197" i="4"/>
  <c r="O196" i="4"/>
  <c r="N196" i="4"/>
  <c r="M196" i="4"/>
  <c r="L196" i="4"/>
  <c r="O195" i="4"/>
  <c r="N195" i="4"/>
  <c r="M195" i="4"/>
  <c r="L195" i="4"/>
  <c r="K193" i="4"/>
  <c r="J193" i="4"/>
  <c r="M193" i="4" s="1"/>
  <c r="I193" i="4"/>
  <c r="H193" i="4"/>
  <c r="G193" i="4"/>
  <c r="F193" i="4"/>
  <c r="E193" i="4"/>
  <c r="N193" i="4" s="1"/>
  <c r="D193" i="4"/>
  <c r="C193" i="4"/>
  <c r="B193" i="4"/>
  <c r="O192" i="4"/>
  <c r="N192" i="4"/>
  <c r="M192" i="4"/>
  <c r="L192" i="4"/>
  <c r="O191" i="4"/>
  <c r="N191" i="4"/>
  <c r="M191" i="4"/>
  <c r="L191" i="4"/>
  <c r="O190" i="4"/>
  <c r="N190" i="4"/>
  <c r="M190" i="4"/>
  <c r="L190" i="4"/>
  <c r="O189" i="4"/>
  <c r="N189" i="4"/>
  <c r="M189" i="4"/>
  <c r="L189" i="4"/>
  <c r="O188" i="4"/>
  <c r="N188" i="4"/>
  <c r="M188" i="4"/>
  <c r="L188" i="4"/>
  <c r="O187" i="4"/>
  <c r="N187" i="4"/>
  <c r="M187" i="4"/>
  <c r="L187" i="4"/>
  <c r="O186" i="4"/>
  <c r="N186" i="4"/>
  <c r="M186" i="4"/>
  <c r="L186" i="4"/>
  <c r="O185" i="4"/>
  <c r="N185" i="4"/>
  <c r="M185" i="4"/>
  <c r="L185" i="4"/>
  <c r="O184" i="4"/>
  <c r="N184" i="4"/>
  <c r="M184" i="4"/>
  <c r="L184" i="4"/>
  <c r="O183" i="4"/>
  <c r="N183" i="4"/>
  <c r="M183" i="4"/>
  <c r="L183" i="4"/>
  <c r="O182" i="4"/>
  <c r="N182" i="4"/>
  <c r="M182" i="4"/>
  <c r="L182" i="4"/>
  <c r="O181" i="4"/>
  <c r="N181" i="4"/>
  <c r="M181" i="4"/>
  <c r="L181" i="4"/>
  <c r="O180" i="4"/>
  <c r="N180" i="4"/>
  <c r="M180" i="4"/>
  <c r="L180" i="4"/>
  <c r="O179" i="4"/>
  <c r="N179" i="4"/>
  <c r="M179" i="4"/>
  <c r="L179" i="4"/>
  <c r="O178" i="4"/>
  <c r="N178" i="4"/>
  <c r="M178" i="4"/>
  <c r="L178" i="4"/>
  <c r="O177" i="4"/>
  <c r="N177" i="4"/>
  <c r="M177" i="4"/>
  <c r="L177" i="4"/>
  <c r="O176" i="4"/>
  <c r="N176" i="4"/>
  <c r="M176" i="4"/>
  <c r="L176" i="4"/>
  <c r="O175" i="4"/>
  <c r="N175" i="4"/>
  <c r="M175" i="4"/>
  <c r="L175" i="4"/>
  <c r="O174" i="4"/>
  <c r="N174" i="4"/>
  <c r="M174" i="4"/>
  <c r="L174" i="4"/>
  <c r="O173" i="4"/>
  <c r="N173" i="4"/>
  <c r="M173" i="4"/>
  <c r="L173" i="4"/>
  <c r="O172" i="4"/>
  <c r="N172" i="4"/>
  <c r="M172" i="4"/>
  <c r="L172" i="4"/>
  <c r="O171" i="4"/>
  <c r="N171" i="4"/>
  <c r="M171" i="4"/>
  <c r="L171" i="4"/>
  <c r="O170" i="4"/>
  <c r="N170" i="4"/>
  <c r="M170" i="4"/>
  <c r="L170" i="4"/>
  <c r="O169" i="4"/>
  <c r="N169" i="4"/>
  <c r="M169" i="4"/>
  <c r="L169" i="4"/>
  <c r="O168" i="4"/>
  <c r="N168" i="4"/>
  <c r="M168" i="4"/>
  <c r="L168" i="4"/>
  <c r="O167" i="4"/>
  <c r="N167" i="4"/>
  <c r="M167" i="4"/>
  <c r="L167" i="4"/>
  <c r="O166" i="4"/>
  <c r="N166" i="4"/>
  <c r="M166" i="4"/>
  <c r="L166" i="4"/>
  <c r="O165" i="4"/>
  <c r="N165" i="4"/>
  <c r="M165" i="4"/>
  <c r="L165" i="4"/>
  <c r="O164" i="4"/>
  <c r="N164" i="4"/>
  <c r="M164" i="4"/>
  <c r="L164" i="4"/>
  <c r="M162" i="4"/>
  <c r="K162" i="4"/>
  <c r="J162" i="4"/>
  <c r="I162" i="4"/>
  <c r="O162" i="4" s="1"/>
  <c r="H162" i="4"/>
  <c r="G162" i="4"/>
  <c r="F162" i="4"/>
  <c r="E162" i="4"/>
  <c r="D162" i="4"/>
  <c r="C162" i="4"/>
  <c r="B162" i="4"/>
  <c r="O161" i="4"/>
  <c r="N161" i="4"/>
  <c r="M161" i="4"/>
  <c r="L161" i="4"/>
  <c r="N160" i="4"/>
  <c r="M160" i="4"/>
  <c r="L160" i="4"/>
  <c r="O159" i="4"/>
  <c r="N159" i="4"/>
  <c r="M159" i="4"/>
  <c r="L159" i="4"/>
  <c r="O158" i="4"/>
  <c r="N158" i="4"/>
  <c r="M158" i="4"/>
  <c r="L158" i="4"/>
  <c r="N157" i="4"/>
  <c r="M157" i="4"/>
  <c r="L157" i="4"/>
  <c r="O156" i="4"/>
  <c r="N156" i="4"/>
  <c r="M156" i="4"/>
  <c r="L156" i="4"/>
  <c r="O155" i="4"/>
  <c r="N155" i="4"/>
  <c r="M155" i="4"/>
  <c r="L155" i="4"/>
  <c r="O154" i="4"/>
  <c r="N154" i="4"/>
  <c r="M154" i="4"/>
  <c r="L154" i="4"/>
  <c r="O153" i="4"/>
  <c r="N153" i="4"/>
  <c r="M153" i="4"/>
  <c r="L153" i="4"/>
  <c r="O152" i="4"/>
  <c r="N152" i="4"/>
  <c r="M152" i="4"/>
  <c r="L152" i="4"/>
  <c r="O151" i="4"/>
  <c r="N151" i="4"/>
  <c r="M151" i="4"/>
  <c r="L151" i="4"/>
  <c r="N150" i="4"/>
  <c r="M150" i="4"/>
  <c r="L150" i="4"/>
  <c r="O149" i="4"/>
  <c r="N149" i="4"/>
  <c r="M149" i="4"/>
  <c r="L149" i="4"/>
  <c r="O148" i="4"/>
  <c r="N148" i="4"/>
  <c r="M148" i="4"/>
  <c r="L148" i="4"/>
  <c r="N147" i="4"/>
  <c r="M147" i="4"/>
  <c r="L147" i="4"/>
  <c r="O146" i="4"/>
  <c r="N146" i="4"/>
  <c r="M146" i="4"/>
  <c r="L146" i="4"/>
  <c r="O145" i="4"/>
  <c r="N145" i="4"/>
  <c r="M145" i="4"/>
  <c r="L145" i="4"/>
  <c r="O144" i="4"/>
  <c r="N144" i="4"/>
  <c r="M144" i="4"/>
  <c r="L144" i="4"/>
  <c r="O143" i="4"/>
  <c r="N143" i="4"/>
  <c r="M143" i="4"/>
  <c r="L143" i="4"/>
  <c r="O142" i="4"/>
  <c r="N142" i="4"/>
  <c r="M142" i="4"/>
  <c r="L142" i="4"/>
  <c r="O141" i="4"/>
  <c r="N141" i="4"/>
  <c r="M141" i="4"/>
  <c r="L141" i="4"/>
  <c r="N140" i="4"/>
  <c r="M140" i="4"/>
  <c r="L140" i="4"/>
  <c r="O139" i="4"/>
  <c r="N139" i="4"/>
  <c r="M139" i="4"/>
  <c r="L139" i="4"/>
  <c r="O138" i="4"/>
  <c r="N138" i="4"/>
  <c r="M138" i="4"/>
  <c r="L138" i="4"/>
  <c r="O137" i="4"/>
  <c r="N137" i="4"/>
  <c r="M137" i="4"/>
  <c r="L137" i="4"/>
  <c r="O136" i="4"/>
  <c r="N136" i="4"/>
  <c r="M136" i="4"/>
  <c r="L136" i="4"/>
  <c r="O135" i="4"/>
  <c r="N135" i="4"/>
  <c r="M135" i="4"/>
  <c r="L135" i="4"/>
  <c r="O134" i="4"/>
  <c r="N134" i="4"/>
  <c r="M134" i="4"/>
  <c r="L134" i="4"/>
  <c r="O133" i="4"/>
  <c r="N133" i="4"/>
  <c r="M133" i="4"/>
  <c r="L133" i="4"/>
  <c r="O132" i="4"/>
  <c r="N132" i="4"/>
  <c r="M132" i="4"/>
  <c r="L132" i="4"/>
  <c r="O131" i="4"/>
  <c r="N131" i="4"/>
  <c r="M131" i="4"/>
  <c r="L131" i="4"/>
  <c r="O130" i="4"/>
  <c r="N130" i="4"/>
  <c r="M130" i="4"/>
  <c r="L130" i="4"/>
  <c r="O129" i="4"/>
  <c r="N129" i="4"/>
  <c r="M129" i="4"/>
  <c r="L129" i="4"/>
  <c r="O128" i="4"/>
  <c r="N128" i="4"/>
  <c r="M128" i="4"/>
  <c r="L128" i="4"/>
  <c r="O127" i="4"/>
  <c r="N127" i="4"/>
  <c r="M127" i="4"/>
  <c r="L127" i="4"/>
  <c r="O126" i="4"/>
  <c r="N126" i="4"/>
  <c r="M126" i="4"/>
  <c r="L126" i="4"/>
  <c r="O125" i="4"/>
  <c r="N125" i="4"/>
  <c r="M125" i="4"/>
  <c r="L125" i="4"/>
  <c r="O124" i="4"/>
  <c r="N124" i="4"/>
  <c r="M124" i="4"/>
  <c r="L124" i="4"/>
  <c r="K122" i="4"/>
  <c r="J122" i="4"/>
  <c r="I122" i="4"/>
  <c r="I220" i="4" s="1"/>
  <c r="H122" i="4"/>
  <c r="G122" i="4"/>
  <c r="F122" i="4"/>
  <c r="E122" i="4"/>
  <c r="N122" i="4" s="1"/>
  <c r="D122" i="4"/>
  <c r="C122" i="4"/>
  <c r="B122" i="4"/>
  <c r="B220" i="4" s="1"/>
  <c r="N121" i="4"/>
  <c r="M121" i="4"/>
  <c r="L121" i="4"/>
  <c r="O120" i="4"/>
  <c r="N120" i="4"/>
  <c r="M120" i="4"/>
  <c r="L120" i="4"/>
  <c r="O119" i="4"/>
  <c r="N119" i="4"/>
  <c r="M119" i="4"/>
  <c r="L119" i="4"/>
  <c r="O118" i="4"/>
  <c r="N118" i="4"/>
  <c r="M118" i="4"/>
  <c r="L118" i="4"/>
  <c r="N117" i="4"/>
  <c r="M117" i="4"/>
  <c r="L117" i="4"/>
  <c r="N116" i="4"/>
  <c r="M116" i="4"/>
  <c r="L116" i="4"/>
  <c r="N115" i="4"/>
  <c r="M115" i="4"/>
  <c r="L115" i="4"/>
  <c r="N114" i="4"/>
  <c r="M114" i="4"/>
  <c r="L114" i="4"/>
  <c r="N113" i="4"/>
  <c r="M113" i="4"/>
  <c r="L113" i="4"/>
  <c r="N112" i="4"/>
  <c r="M112" i="4"/>
  <c r="L112" i="4"/>
  <c r="N111" i="4"/>
  <c r="M111" i="4"/>
  <c r="L111" i="4"/>
  <c r="N110" i="4"/>
  <c r="M110" i="4"/>
  <c r="L110" i="4"/>
  <c r="N109" i="4"/>
  <c r="M109" i="4"/>
  <c r="L109" i="4"/>
  <c r="N108" i="4"/>
  <c r="M108" i="4"/>
  <c r="L108" i="4"/>
  <c r="N107" i="4"/>
  <c r="M107" i="4"/>
  <c r="L107" i="4"/>
  <c r="N106" i="4"/>
  <c r="M106" i="4"/>
  <c r="L106" i="4"/>
  <c r="N105" i="4"/>
  <c r="M105" i="4"/>
  <c r="L105" i="4"/>
  <c r="N104" i="4"/>
  <c r="M104" i="4"/>
  <c r="L104" i="4"/>
  <c r="N103" i="4"/>
  <c r="M103" i="4"/>
  <c r="L103" i="4"/>
  <c r="N102" i="4"/>
  <c r="M102" i="4"/>
  <c r="L102" i="4"/>
  <c r="N101" i="4"/>
  <c r="M101" i="4"/>
  <c r="L101" i="4"/>
  <c r="O100" i="4"/>
  <c r="N100" i="4"/>
  <c r="M100" i="4"/>
  <c r="L100" i="4"/>
  <c r="O99" i="4"/>
  <c r="N99" i="4"/>
  <c r="M99" i="4"/>
  <c r="L99" i="4"/>
  <c r="O98" i="4"/>
  <c r="N98" i="4"/>
  <c r="M98" i="4"/>
  <c r="L98" i="4"/>
  <c r="N97" i="4"/>
  <c r="M97" i="4"/>
  <c r="L97" i="4"/>
  <c r="O96" i="4"/>
  <c r="N96" i="4"/>
  <c r="M96" i="4"/>
  <c r="L96" i="4"/>
  <c r="O95" i="4"/>
  <c r="N95" i="4"/>
  <c r="M95" i="4"/>
  <c r="L95" i="4"/>
  <c r="O94" i="4"/>
  <c r="N94" i="4"/>
  <c r="M94" i="4"/>
  <c r="L94" i="4"/>
  <c r="O93" i="4"/>
  <c r="N93" i="4"/>
  <c r="M93" i="4"/>
  <c r="L93" i="4"/>
  <c r="O92" i="4"/>
  <c r="N92" i="4"/>
  <c r="M92" i="4"/>
  <c r="L92" i="4"/>
  <c r="O91" i="4"/>
  <c r="N91" i="4"/>
  <c r="M91" i="4"/>
  <c r="L91" i="4"/>
  <c r="N90" i="4"/>
  <c r="M90" i="4"/>
  <c r="L90" i="4"/>
  <c r="N88" i="4"/>
  <c r="M88" i="4"/>
  <c r="L88" i="4"/>
  <c r="N87" i="4"/>
  <c r="M87" i="4"/>
  <c r="L87" i="4"/>
  <c r="N86" i="4"/>
  <c r="M86" i="4"/>
  <c r="L86" i="4"/>
  <c r="N85" i="4"/>
  <c r="M85" i="4"/>
  <c r="L85" i="4"/>
  <c r="N84" i="4"/>
  <c r="M84" i="4"/>
  <c r="L84" i="4"/>
  <c r="N83" i="4"/>
  <c r="M83" i="4"/>
  <c r="L83" i="4"/>
  <c r="N82" i="4"/>
  <c r="M82" i="4"/>
  <c r="L82" i="4"/>
  <c r="O81" i="4"/>
  <c r="N81" i="4"/>
  <c r="M81" i="4"/>
  <c r="L81" i="4"/>
  <c r="O80" i="4"/>
  <c r="N80" i="4"/>
  <c r="M80" i="4"/>
  <c r="L80" i="4"/>
  <c r="O79" i="4"/>
  <c r="N79" i="4"/>
  <c r="M79" i="4"/>
  <c r="L79" i="4"/>
  <c r="O78" i="4"/>
  <c r="N78" i="4"/>
  <c r="M78" i="4"/>
  <c r="L78" i="4"/>
  <c r="O77" i="4"/>
  <c r="N77" i="4"/>
  <c r="M77" i="4"/>
  <c r="L77" i="4"/>
  <c r="O76" i="4"/>
  <c r="N76" i="4"/>
  <c r="M76" i="4"/>
  <c r="L76" i="4"/>
  <c r="O75" i="4"/>
  <c r="N75" i="4"/>
  <c r="M75" i="4"/>
  <c r="L75" i="4"/>
  <c r="O74" i="4"/>
  <c r="N74" i="4"/>
  <c r="M74" i="4"/>
  <c r="L74" i="4"/>
  <c r="O73" i="4"/>
  <c r="N73" i="4"/>
  <c r="M73" i="4"/>
  <c r="L73" i="4"/>
  <c r="O72" i="4"/>
  <c r="N72" i="4"/>
  <c r="M72" i="4"/>
  <c r="L72" i="4"/>
  <c r="O71" i="4"/>
  <c r="N71" i="4"/>
  <c r="M71" i="4"/>
  <c r="L71" i="4"/>
  <c r="O70" i="4"/>
  <c r="N70" i="4"/>
  <c r="M70" i="4"/>
  <c r="L70" i="4"/>
  <c r="O69" i="4"/>
  <c r="N69" i="4"/>
  <c r="M69" i="4"/>
  <c r="L69" i="4"/>
  <c r="N68" i="4"/>
  <c r="M68" i="4"/>
  <c r="L68" i="4"/>
  <c r="O67" i="4"/>
  <c r="N67" i="4"/>
  <c r="M67" i="4"/>
  <c r="L67" i="4"/>
  <c r="O66" i="4"/>
  <c r="N66" i="4"/>
  <c r="M66" i="4"/>
  <c r="L66" i="4"/>
  <c r="N65" i="4"/>
  <c r="M65" i="4"/>
  <c r="L65" i="4"/>
  <c r="O64" i="4"/>
  <c r="N64" i="4"/>
  <c r="M64" i="4"/>
  <c r="L64" i="4"/>
  <c r="O63" i="4"/>
  <c r="N63" i="4"/>
  <c r="M63" i="4"/>
  <c r="L63" i="4"/>
  <c r="N62" i="4"/>
  <c r="M62" i="4"/>
  <c r="L62" i="4"/>
  <c r="N61" i="4"/>
  <c r="M61" i="4"/>
  <c r="L61" i="4"/>
  <c r="O60" i="4"/>
  <c r="N60" i="4"/>
  <c r="M60" i="4"/>
  <c r="L60" i="4"/>
  <c r="O59" i="4"/>
  <c r="N59" i="4"/>
  <c r="M59" i="4"/>
  <c r="L59" i="4"/>
  <c r="N58" i="4"/>
  <c r="M58" i="4"/>
  <c r="L58" i="4"/>
  <c r="I220" i="3"/>
  <c r="H220" i="3"/>
  <c r="N219" i="3"/>
  <c r="K219" i="3"/>
  <c r="J219" i="3"/>
  <c r="O219" i="3" s="1"/>
  <c r="I219" i="3"/>
  <c r="I221" i="3" s="1"/>
  <c r="H219" i="3"/>
  <c r="G219" i="3"/>
  <c r="F219" i="3"/>
  <c r="E219" i="3"/>
  <c r="E221" i="3" s="1"/>
  <c r="D219" i="3"/>
  <c r="M219" i="3" s="1"/>
  <c r="C219" i="3"/>
  <c r="B219" i="3"/>
  <c r="N218" i="3"/>
  <c r="M218" i="3"/>
  <c r="N217" i="3"/>
  <c r="M217" i="3"/>
  <c r="L217" i="3"/>
  <c r="N216" i="3"/>
  <c r="M216" i="3"/>
  <c r="L216" i="3"/>
  <c r="O215" i="3"/>
  <c r="N215" i="3"/>
  <c r="M215" i="3"/>
  <c r="L215" i="3"/>
  <c r="O214" i="3"/>
  <c r="N214" i="3"/>
  <c r="M214" i="3"/>
  <c r="L214" i="3"/>
  <c r="O213" i="3"/>
  <c r="N213" i="3"/>
  <c r="M213" i="3"/>
  <c r="L213" i="3"/>
  <c r="O212" i="3"/>
  <c r="N212" i="3"/>
  <c r="M212" i="3"/>
  <c r="L212" i="3"/>
  <c r="O211" i="3"/>
  <c r="N211" i="3"/>
  <c r="M211" i="3"/>
  <c r="L211" i="3"/>
  <c r="O210" i="3"/>
  <c r="N210" i="3"/>
  <c r="M210" i="3"/>
  <c r="L210" i="3"/>
  <c r="O209" i="3"/>
  <c r="N209" i="3"/>
  <c r="M209" i="3"/>
  <c r="L209" i="3"/>
  <c r="O208" i="3"/>
  <c r="N208" i="3"/>
  <c r="M208" i="3"/>
  <c r="L208" i="3"/>
  <c r="O207" i="3"/>
  <c r="N207" i="3"/>
  <c r="M207" i="3"/>
  <c r="L207" i="3"/>
  <c r="O206" i="3"/>
  <c r="N206" i="3"/>
  <c r="M206" i="3"/>
  <c r="L206" i="3"/>
  <c r="O205" i="3"/>
  <c r="N205" i="3"/>
  <c r="M205" i="3"/>
  <c r="L205" i="3"/>
  <c r="O204" i="3"/>
  <c r="N204" i="3"/>
  <c r="M204" i="3"/>
  <c r="L204" i="3"/>
  <c r="O203" i="3"/>
  <c r="N203" i="3"/>
  <c r="M203" i="3"/>
  <c r="L203" i="3"/>
  <c r="O202" i="3"/>
  <c r="N202" i="3"/>
  <c r="M202" i="3"/>
  <c r="L202" i="3"/>
  <c r="O200" i="3"/>
  <c r="N200" i="3"/>
  <c r="M200" i="3"/>
  <c r="L200" i="3"/>
  <c r="O199" i="3"/>
  <c r="N199" i="3"/>
  <c r="M199" i="3"/>
  <c r="L199" i="3"/>
  <c r="O198" i="3"/>
  <c r="N198" i="3"/>
  <c r="M198" i="3"/>
  <c r="L198" i="3"/>
  <c r="O197" i="3"/>
  <c r="N197" i="3"/>
  <c r="M197" i="3"/>
  <c r="L197" i="3"/>
  <c r="O196" i="3"/>
  <c r="N196" i="3"/>
  <c r="M196" i="3"/>
  <c r="L196" i="3"/>
  <c r="O195" i="3"/>
  <c r="N195" i="3"/>
  <c r="M195" i="3"/>
  <c r="L195" i="3"/>
  <c r="N193" i="3"/>
  <c r="K193" i="3"/>
  <c r="J193" i="3"/>
  <c r="I193" i="3"/>
  <c r="H193" i="3"/>
  <c r="G193" i="3"/>
  <c r="F193" i="3"/>
  <c r="E193" i="3"/>
  <c r="E220" i="3" s="1"/>
  <c r="D193" i="3"/>
  <c r="C193" i="3"/>
  <c r="C193" i="1" s="1"/>
  <c r="B193" i="3"/>
  <c r="O192" i="3"/>
  <c r="N192" i="3"/>
  <c r="M192" i="3"/>
  <c r="L192" i="3"/>
  <c r="O191" i="3"/>
  <c r="N191" i="3"/>
  <c r="M191" i="3"/>
  <c r="L191" i="3"/>
  <c r="O190" i="3"/>
  <c r="N190" i="3"/>
  <c r="M190" i="3"/>
  <c r="L190" i="3"/>
  <c r="O189" i="3"/>
  <c r="N189" i="3"/>
  <c r="M189" i="3"/>
  <c r="L189" i="3"/>
  <c r="O188" i="3"/>
  <c r="N188" i="3"/>
  <c r="M188" i="3"/>
  <c r="L188" i="3"/>
  <c r="O187" i="3"/>
  <c r="N187" i="3"/>
  <c r="M187" i="3"/>
  <c r="L187" i="3"/>
  <c r="O186" i="3"/>
  <c r="N186" i="3"/>
  <c r="M186" i="3"/>
  <c r="L186" i="3"/>
  <c r="O185" i="3"/>
  <c r="N185" i="3"/>
  <c r="M185" i="3"/>
  <c r="L185" i="3"/>
  <c r="O184" i="3"/>
  <c r="N184" i="3"/>
  <c r="M184" i="3"/>
  <c r="L184" i="3"/>
  <c r="O183" i="3"/>
  <c r="N183" i="3"/>
  <c r="M183" i="3"/>
  <c r="L183" i="3"/>
  <c r="O182" i="3"/>
  <c r="N182" i="3"/>
  <c r="M182" i="3"/>
  <c r="L182" i="3"/>
  <c r="O181" i="3"/>
  <c r="N181" i="3"/>
  <c r="M181" i="3"/>
  <c r="L181" i="3"/>
  <c r="O180" i="3"/>
  <c r="N180" i="3"/>
  <c r="M180" i="3"/>
  <c r="L180" i="3"/>
  <c r="O179" i="3"/>
  <c r="N179" i="3"/>
  <c r="M179" i="3"/>
  <c r="L179" i="3"/>
  <c r="O178" i="3"/>
  <c r="N178" i="3"/>
  <c r="M178" i="3"/>
  <c r="L178" i="3"/>
  <c r="O177" i="3"/>
  <c r="N177" i="3"/>
  <c r="M177" i="3"/>
  <c r="L177" i="3"/>
  <c r="O176" i="3"/>
  <c r="N176" i="3"/>
  <c r="M176" i="3"/>
  <c r="L176" i="3"/>
  <c r="O175" i="3"/>
  <c r="N175" i="3"/>
  <c r="M175" i="3"/>
  <c r="L175" i="3"/>
  <c r="O174" i="3"/>
  <c r="N174" i="3"/>
  <c r="M174" i="3"/>
  <c r="L174" i="3"/>
  <c r="O173" i="3"/>
  <c r="N173" i="3"/>
  <c r="M173" i="3"/>
  <c r="L173" i="3"/>
  <c r="O172" i="3"/>
  <c r="N172" i="3"/>
  <c r="M172" i="3"/>
  <c r="L172" i="3"/>
  <c r="O171" i="3"/>
  <c r="N171" i="3"/>
  <c r="M171" i="3"/>
  <c r="L171" i="3"/>
  <c r="O170" i="3"/>
  <c r="N170" i="3"/>
  <c r="M170" i="3"/>
  <c r="L170" i="3"/>
  <c r="O169" i="3"/>
  <c r="N169" i="3"/>
  <c r="M169" i="3"/>
  <c r="L169" i="3"/>
  <c r="O168" i="3"/>
  <c r="N168" i="3"/>
  <c r="M168" i="3"/>
  <c r="L168" i="3"/>
  <c r="O167" i="3"/>
  <c r="N167" i="3"/>
  <c r="M167" i="3"/>
  <c r="L167" i="3"/>
  <c r="O166" i="3"/>
  <c r="N166" i="3"/>
  <c r="M166" i="3"/>
  <c r="L166" i="3"/>
  <c r="O165" i="3"/>
  <c r="N165" i="3"/>
  <c r="M165" i="3"/>
  <c r="L165" i="3"/>
  <c r="O164" i="3"/>
  <c r="N164" i="3"/>
  <c r="M164" i="3"/>
  <c r="L164" i="3"/>
  <c r="O162" i="3"/>
  <c r="L162" i="3"/>
  <c r="K162" i="3"/>
  <c r="J162" i="3"/>
  <c r="I162" i="3"/>
  <c r="H162" i="3"/>
  <c r="G162" i="3"/>
  <c r="F162" i="3"/>
  <c r="E162" i="3"/>
  <c r="D162" i="3"/>
  <c r="C162" i="3"/>
  <c r="B162" i="3"/>
  <c r="O161" i="3"/>
  <c r="N161" i="3"/>
  <c r="M161" i="3"/>
  <c r="L161" i="3"/>
  <c r="N160" i="3"/>
  <c r="M160" i="3"/>
  <c r="L160" i="3"/>
  <c r="O159" i="3"/>
  <c r="N159" i="3"/>
  <c r="M159" i="3"/>
  <c r="L159" i="3"/>
  <c r="O158" i="3"/>
  <c r="N158" i="3"/>
  <c r="M158" i="3"/>
  <c r="L158" i="3"/>
  <c r="N157" i="3"/>
  <c r="M157" i="3"/>
  <c r="L157" i="3"/>
  <c r="O156" i="3"/>
  <c r="N156" i="3"/>
  <c r="M156" i="3"/>
  <c r="L156" i="3"/>
  <c r="O155" i="3"/>
  <c r="N155" i="3"/>
  <c r="M155" i="3"/>
  <c r="L155" i="3"/>
  <c r="O154" i="3"/>
  <c r="N154" i="3"/>
  <c r="M154" i="3"/>
  <c r="L154" i="3"/>
  <c r="O153" i="3"/>
  <c r="N153" i="3"/>
  <c r="M153" i="3"/>
  <c r="L153" i="3"/>
  <c r="O152" i="3"/>
  <c r="N152" i="3"/>
  <c r="M152" i="3"/>
  <c r="L152" i="3"/>
  <c r="O151" i="3"/>
  <c r="N151" i="3"/>
  <c r="M151" i="3"/>
  <c r="L151" i="3"/>
  <c r="N150" i="3"/>
  <c r="M150" i="3"/>
  <c r="L150" i="3"/>
  <c r="O149" i="3"/>
  <c r="N149" i="3"/>
  <c r="M149" i="3"/>
  <c r="L149" i="3"/>
  <c r="O148" i="3"/>
  <c r="N148" i="3"/>
  <c r="M148" i="3"/>
  <c r="L148" i="3"/>
  <c r="N147" i="3"/>
  <c r="M147" i="3"/>
  <c r="L147" i="3"/>
  <c r="O146" i="3"/>
  <c r="N146" i="3"/>
  <c r="M146" i="3"/>
  <c r="L146" i="3"/>
  <c r="O145" i="3"/>
  <c r="N145" i="3"/>
  <c r="M145" i="3"/>
  <c r="L145" i="3"/>
  <c r="O144" i="3"/>
  <c r="N144" i="3"/>
  <c r="M144" i="3"/>
  <c r="L144" i="3"/>
  <c r="O143" i="3"/>
  <c r="N143" i="3"/>
  <c r="M143" i="3"/>
  <c r="L143" i="3"/>
  <c r="O142" i="3"/>
  <c r="N142" i="3"/>
  <c r="M142" i="3"/>
  <c r="L142" i="3"/>
  <c r="O141" i="3"/>
  <c r="N141" i="3"/>
  <c r="M141" i="3"/>
  <c r="L141" i="3"/>
  <c r="N140" i="3"/>
  <c r="M140" i="3"/>
  <c r="L140" i="3"/>
  <c r="O139" i="3"/>
  <c r="N139" i="3"/>
  <c r="M139" i="3"/>
  <c r="L139" i="3"/>
  <c r="O138" i="3"/>
  <c r="N138" i="3"/>
  <c r="M138" i="3"/>
  <c r="L138" i="3"/>
  <c r="O137" i="3"/>
  <c r="N137" i="3"/>
  <c r="M137" i="3"/>
  <c r="L137" i="3"/>
  <c r="O136" i="3"/>
  <c r="N136" i="3"/>
  <c r="M136" i="3"/>
  <c r="L136" i="3"/>
  <c r="O135" i="3"/>
  <c r="N135" i="3"/>
  <c r="M135" i="3"/>
  <c r="L135" i="3"/>
  <c r="O134" i="3"/>
  <c r="N134" i="3"/>
  <c r="M134" i="3"/>
  <c r="L134" i="3"/>
  <c r="O133" i="3"/>
  <c r="N133" i="3"/>
  <c r="M133" i="3"/>
  <c r="L133" i="3"/>
  <c r="O132" i="3"/>
  <c r="N132" i="3"/>
  <c r="M132" i="3"/>
  <c r="L132" i="3"/>
  <c r="O131" i="3"/>
  <c r="N131" i="3"/>
  <c r="M131" i="3"/>
  <c r="L131" i="3"/>
  <c r="O130" i="3"/>
  <c r="N130" i="3"/>
  <c r="M130" i="3"/>
  <c r="L130" i="3"/>
  <c r="O129" i="3"/>
  <c r="N129" i="3"/>
  <c r="M129" i="3"/>
  <c r="L129" i="3"/>
  <c r="O128" i="3"/>
  <c r="N128" i="3"/>
  <c r="M128" i="3"/>
  <c r="L128" i="3"/>
  <c r="O127" i="3"/>
  <c r="N127" i="3"/>
  <c r="M127" i="3"/>
  <c r="L127" i="3"/>
  <c r="O126" i="3"/>
  <c r="N126" i="3"/>
  <c r="M126" i="3"/>
  <c r="L126" i="3"/>
  <c r="O125" i="3"/>
  <c r="N125" i="3"/>
  <c r="M125" i="3"/>
  <c r="L125" i="3"/>
  <c r="O124" i="3"/>
  <c r="N124" i="3"/>
  <c r="M124" i="3"/>
  <c r="L124" i="3"/>
  <c r="N122" i="3"/>
  <c r="K122" i="3"/>
  <c r="J122" i="3"/>
  <c r="I122" i="3"/>
  <c r="H122" i="3"/>
  <c r="G122" i="3"/>
  <c r="F122" i="3"/>
  <c r="E122" i="3"/>
  <c r="D122" i="3"/>
  <c r="C122" i="3"/>
  <c r="B122" i="3"/>
  <c r="B220" i="3" s="1"/>
  <c r="B221" i="3" s="1"/>
  <c r="N121" i="3"/>
  <c r="M121" i="3"/>
  <c r="L121" i="3"/>
  <c r="O120" i="3"/>
  <c r="N120" i="3"/>
  <c r="M120" i="3"/>
  <c r="L120" i="3"/>
  <c r="O119" i="3"/>
  <c r="N119" i="3"/>
  <c r="M119" i="3"/>
  <c r="L119" i="3"/>
  <c r="O118" i="3"/>
  <c r="N118" i="3"/>
  <c r="M118" i="3"/>
  <c r="L118" i="3"/>
  <c r="N117" i="3"/>
  <c r="M117" i="3"/>
  <c r="L117" i="3"/>
  <c r="N116" i="3"/>
  <c r="M116" i="3"/>
  <c r="L116" i="3"/>
  <c r="N115" i="3"/>
  <c r="M115" i="3"/>
  <c r="L115" i="3"/>
  <c r="N114" i="3"/>
  <c r="M114" i="3"/>
  <c r="L114" i="3"/>
  <c r="N113" i="3"/>
  <c r="M113" i="3"/>
  <c r="L113" i="3"/>
  <c r="N112" i="3"/>
  <c r="M112" i="3"/>
  <c r="L112" i="3"/>
  <c r="N111" i="3"/>
  <c r="M111" i="3"/>
  <c r="L111" i="3"/>
  <c r="N110" i="3"/>
  <c r="M110" i="3"/>
  <c r="L110" i="3"/>
  <c r="N109" i="3"/>
  <c r="M109" i="3"/>
  <c r="L109" i="3"/>
  <c r="N108" i="3"/>
  <c r="M108" i="3"/>
  <c r="L108" i="3"/>
  <c r="N107" i="3"/>
  <c r="M107" i="3"/>
  <c r="L107" i="3"/>
  <c r="N106" i="3"/>
  <c r="M106" i="3"/>
  <c r="L106" i="3"/>
  <c r="N105" i="3"/>
  <c r="M105" i="3"/>
  <c r="L105" i="3"/>
  <c r="N104" i="3"/>
  <c r="M104" i="3"/>
  <c r="L104" i="3"/>
  <c r="N103" i="3"/>
  <c r="M103" i="3"/>
  <c r="L103" i="3"/>
  <c r="N102" i="3"/>
  <c r="M102" i="3"/>
  <c r="L102" i="3"/>
  <c r="N101" i="3"/>
  <c r="M101" i="3"/>
  <c r="L101" i="3"/>
  <c r="O100" i="3"/>
  <c r="N100" i="3"/>
  <c r="M100" i="3"/>
  <c r="L100" i="3"/>
  <c r="O99" i="3"/>
  <c r="N99" i="3"/>
  <c r="M99" i="3"/>
  <c r="L99" i="3"/>
  <c r="O98" i="3"/>
  <c r="N98" i="3"/>
  <c r="M98" i="3"/>
  <c r="L98" i="3"/>
  <c r="N97" i="3"/>
  <c r="M97" i="3"/>
  <c r="L97" i="3"/>
  <c r="O96" i="3"/>
  <c r="N96" i="3"/>
  <c r="M96" i="3"/>
  <c r="L96" i="3"/>
  <c r="O95" i="3"/>
  <c r="N95" i="3"/>
  <c r="M95" i="3"/>
  <c r="L95" i="3"/>
  <c r="O94" i="3"/>
  <c r="N94" i="3"/>
  <c r="M94" i="3"/>
  <c r="L94" i="3"/>
  <c r="O93" i="3"/>
  <c r="N93" i="3"/>
  <c r="M93" i="3"/>
  <c r="L93" i="3"/>
  <c r="O92" i="3"/>
  <c r="N92" i="3"/>
  <c r="M92" i="3"/>
  <c r="L92" i="3"/>
  <c r="O91" i="3"/>
  <c r="N91" i="3"/>
  <c r="M91" i="3"/>
  <c r="L91" i="3"/>
  <c r="N90" i="3"/>
  <c r="M90" i="3"/>
  <c r="L90" i="3"/>
  <c r="N88" i="3"/>
  <c r="M88" i="3"/>
  <c r="L88" i="3"/>
  <c r="N87" i="3"/>
  <c r="M87" i="3"/>
  <c r="L87" i="3"/>
  <c r="N86" i="3"/>
  <c r="M86" i="3"/>
  <c r="L86" i="3"/>
  <c r="N85" i="3"/>
  <c r="M85" i="3"/>
  <c r="L85" i="3"/>
  <c r="N84" i="3"/>
  <c r="M84" i="3"/>
  <c r="L84" i="3"/>
  <c r="N83" i="3"/>
  <c r="M83" i="3"/>
  <c r="L83" i="3"/>
  <c r="N82" i="3"/>
  <c r="M82" i="3"/>
  <c r="L82" i="3"/>
  <c r="O81" i="3"/>
  <c r="N81" i="3"/>
  <c r="M81" i="3"/>
  <c r="L81" i="3"/>
  <c r="O80" i="3"/>
  <c r="N80" i="3"/>
  <c r="M80" i="3"/>
  <c r="L80" i="3"/>
  <c r="O79" i="3"/>
  <c r="N79" i="3"/>
  <c r="M79" i="3"/>
  <c r="L79" i="3"/>
  <c r="O78" i="3"/>
  <c r="N78" i="3"/>
  <c r="M78" i="3"/>
  <c r="L78" i="3"/>
  <c r="O77" i="3"/>
  <c r="N77" i="3"/>
  <c r="M77" i="3"/>
  <c r="L77" i="3"/>
  <c r="O76" i="3"/>
  <c r="N76" i="3"/>
  <c r="M76" i="3"/>
  <c r="L76" i="3"/>
  <c r="O75" i="3"/>
  <c r="N75" i="3"/>
  <c r="M75" i="3"/>
  <c r="L75" i="3"/>
  <c r="O74" i="3"/>
  <c r="N74" i="3"/>
  <c r="M74" i="3"/>
  <c r="L74" i="3"/>
  <c r="O73" i="3"/>
  <c r="N73" i="3"/>
  <c r="M73" i="3"/>
  <c r="L73" i="3"/>
  <c r="O72" i="3"/>
  <c r="N72" i="3"/>
  <c r="M72" i="3"/>
  <c r="L72" i="3"/>
  <c r="O71" i="3"/>
  <c r="N71" i="3"/>
  <c r="M71" i="3"/>
  <c r="L71" i="3"/>
  <c r="O70" i="3"/>
  <c r="N70" i="3"/>
  <c r="M70" i="3"/>
  <c r="L70" i="3"/>
  <c r="O69" i="3"/>
  <c r="N69" i="3"/>
  <c r="M69" i="3"/>
  <c r="L69" i="3"/>
  <c r="N68" i="3"/>
  <c r="M68" i="3"/>
  <c r="L68" i="3"/>
  <c r="O67" i="3"/>
  <c r="N67" i="3"/>
  <c r="M67" i="3"/>
  <c r="L67" i="3"/>
  <c r="O66" i="3"/>
  <c r="N66" i="3"/>
  <c r="M66" i="3"/>
  <c r="L66" i="3"/>
  <c r="N65" i="3"/>
  <c r="M65" i="3"/>
  <c r="L65" i="3"/>
  <c r="O64" i="3"/>
  <c r="N64" i="3"/>
  <c r="M64" i="3"/>
  <c r="L64" i="3"/>
  <c r="O63" i="3"/>
  <c r="N63" i="3"/>
  <c r="M63" i="3"/>
  <c r="L63" i="3"/>
  <c r="N62" i="3"/>
  <c r="M62" i="3"/>
  <c r="L62" i="3"/>
  <c r="N61" i="3"/>
  <c r="M61" i="3"/>
  <c r="L61" i="3"/>
  <c r="O60" i="3"/>
  <c r="N60" i="3"/>
  <c r="M60" i="3"/>
  <c r="L60" i="3"/>
  <c r="O59" i="3"/>
  <c r="N59" i="3"/>
  <c r="M59" i="3"/>
  <c r="L59" i="3"/>
  <c r="N58" i="3"/>
  <c r="M58" i="3"/>
  <c r="L58" i="3"/>
  <c r="H220" i="2"/>
  <c r="L219" i="2"/>
  <c r="K219" i="2"/>
  <c r="J219" i="2"/>
  <c r="I219" i="2"/>
  <c r="H219" i="2"/>
  <c r="H221" i="2" s="1"/>
  <c r="G219" i="2"/>
  <c r="F219" i="2"/>
  <c r="E219" i="2"/>
  <c r="D219" i="2"/>
  <c r="C219" i="2"/>
  <c r="B219" i="2"/>
  <c r="N218" i="2"/>
  <c r="M218" i="2"/>
  <c r="L218" i="2"/>
  <c r="N217" i="2"/>
  <c r="M217" i="2"/>
  <c r="L217" i="2"/>
  <c r="N216" i="2"/>
  <c r="M216" i="2"/>
  <c r="L216" i="2"/>
  <c r="O215" i="2"/>
  <c r="N215" i="2"/>
  <c r="M215" i="2"/>
  <c r="L215" i="2"/>
  <c r="O214" i="2"/>
  <c r="N214" i="2"/>
  <c r="M214" i="2"/>
  <c r="L214" i="2"/>
  <c r="O213" i="2"/>
  <c r="N213" i="2"/>
  <c r="M213" i="2"/>
  <c r="L213" i="2"/>
  <c r="O212" i="2"/>
  <c r="N212" i="2"/>
  <c r="M212" i="2"/>
  <c r="L212" i="2"/>
  <c r="O211" i="2"/>
  <c r="N211" i="2"/>
  <c r="M211" i="2"/>
  <c r="L211" i="2"/>
  <c r="O210" i="2"/>
  <c r="N210" i="2"/>
  <c r="M210" i="2"/>
  <c r="L210" i="2"/>
  <c r="O209" i="2"/>
  <c r="N209" i="2"/>
  <c r="M209" i="2"/>
  <c r="L209" i="2"/>
  <c r="O208" i="2"/>
  <c r="N208" i="2"/>
  <c r="M208" i="2"/>
  <c r="L208" i="2"/>
  <c r="O207" i="2"/>
  <c r="N207" i="2"/>
  <c r="M207" i="2"/>
  <c r="L207" i="2"/>
  <c r="O206" i="2"/>
  <c r="N206" i="2"/>
  <c r="M206" i="2"/>
  <c r="L206" i="2"/>
  <c r="O205" i="2"/>
  <c r="N205" i="2"/>
  <c r="M205" i="2"/>
  <c r="L205" i="2"/>
  <c r="O204" i="2"/>
  <c r="N204" i="2"/>
  <c r="M204" i="2"/>
  <c r="L204" i="2"/>
  <c r="O203" i="2"/>
  <c r="N203" i="2"/>
  <c r="M203" i="2"/>
  <c r="L203" i="2"/>
  <c r="O202" i="2"/>
  <c r="N202" i="2"/>
  <c r="M202" i="2"/>
  <c r="L202" i="2"/>
  <c r="O200" i="2"/>
  <c r="N200" i="2"/>
  <c r="M200" i="2"/>
  <c r="L200" i="2"/>
  <c r="O199" i="2"/>
  <c r="N199" i="2"/>
  <c r="M199" i="2"/>
  <c r="L199" i="2"/>
  <c r="O198" i="2"/>
  <c r="N198" i="2"/>
  <c r="M198" i="2"/>
  <c r="L198" i="2"/>
  <c r="O197" i="2"/>
  <c r="N197" i="2"/>
  <c r="M197" i="2"/>
  <c r="L197" i="2"/>
  <c r="O196" i="2"/>
  <c r="N196" i="2"/>
  <c r="M196" i="2"/>
  <c r="L196" i="2"/>
  <c r="O195" i="2"/>
  <c r="N195" i="2"/>
  <c r="M195" i="2"/>
  <c r="L195" i="2"/>
  <c r="M193" i="2"/>
  <c r="K193" i="2"/>
  <c r="J193" i="2"/>
  <c r="I193" i="2"/>
  <c r="I193" i="1" s="1"/>
  <c r="H193" i="2"/>
  <c r="G193" i="2"/>
  <c r="F193" i="2"/>
  <c r="E193" i="2"/>
  <c r="D193" i="2"/>
  <c r="C193" i="2"/>
  <c r="B193" i="2"/>
  <c r="O192" i="2"/>
  <c r="N192" i="2"/>
  <c r="M192" i="2"/>
  <c r="L192" i="2"/>
  <c r="O191" i="2"/>
  <c r="N191" i="2"/>
  <c r="M191" i="2"/>
  <c r="L191" i="2"/>
  <c r="O190" i="2"/>
  <c r="N190" i="2"/>
  <c r="M190" i="2"/>
  <c r="L190" i="2"/>
  <c r="O189" i="2"/>
  <c r="N189" i="2"/>
  <c r="M189" i="2"/>
  <c r="L189" i="2"/>
  <c r="O188" i="2"/>
  <c r="N188" i="2"/>
  <c r="M188" i="2"/>
  <c r="L188" i="2"/>
  <c r="O187" i="2"/>
  <c r="N187" i="2"/>
  <c r="M187" i="2"/>
  <c r="L187" i="2"/>
  <c r="O186" i="2"/>
  <c r="N186" i="2"/>
  <c r="M186" i="2"/>
  <c r="L186" i="2"/>
  <c r="O185" i="2"/>
  <c r="N185" i="2"/>
  <c r="M185" i="2"/>
  <c r="L185" i="2"/>
  <c r="O184" i="2"/>
  <c r="N184" i="2"/>
  <c r="M184" i="2"/>
  <c r="L184" i="2"/>
  <c r="O183" i="2"/>
  <c r="N183" i="2"/>
  <c r="M183" i="2"/>
  <c r="L183" i="2"/>
  <c r="O182" i="2"/>
  <c r="N182" i="2"/>
  <c r="M182" i="2"/>
  <c r="L182" i="2"/>
  <c r="O181" i="2"/>
  <c r="N181" i="2"/>
  <c r="M181" i="2"/>
  <c r="L181" i="2"/>
  <c r="O180" i="2"/>
  <c r="N180" i="2"/>
  <c r="M180" i="2"/>
  <c r="L180" i="2"/>
  <c r="O179" i="2"/>
  <c r="N179" i="2"/>
  <c r="M179" i="2"/>
  <c r="L179" i="2"/>
  <c r="O178" i="2"/>
  <c r="N178" i="2"/>
  <c r="M178" i="2"/>
  <c r="L178" i="2"/>
  <c r="O177" i="2"/>
  <c r="N177" i="2"/>
  <c r="M177" i="2"/>
  <c r="L177" i="2"/>
  <c r="O176" i="2"/>
  <c r="N176" i="2"/>
  <c r="M176" i="2"/>
  <c r="L176" i="2"/>
  <c r="O175" i="2"/>
  <c r="N175" i="2"/>
  <c r="M175" i="2"/>
  <c r="L175" i="2"/>
  <c r="O174" i="2"/>
  <c r="N174" i="2"/>
  <c r="M174" i="2"/>
  <c r="L174" i="2"/>
  <c r="O173" i="2"/>
  <c r="N173" i="2"/>
  <c r="M173" i="2"/>
  <c r="L173" i="2"/>
  <c r="O172" i="2"/>
  <c r="N172" i="2"/>
  <c r="M172" i="2"/>
  <c r="L172" i="2"/>
  <c r="O171" i="2"/>
  <c r="N171" i="2"/>
  <c r="M171" i="2"/>
  <c r="L171" i="2"/>
  <c r="O170" i="2"/>
  <c r="N170" i="2"/>
  <c r="M170" i="2"/>
  <c r="L170" i="2"/>
  <c r="O169" i="2"/>
  <c r="N169" i="2"/>
  <c r="M169" i="2"/>
  <c r="L169" i="2"/>
  <c r="O168" i="2"/>
  <c r="N168" i="2"/>
  <c r="M168" i="2"/>
  <c r="L168" i="2"/>
  <c r="O167" i="2"/>
  <c r="N167" i="2"/>
  <c r="M167" i="2"/>
  <c r="L167" i="2"/>
  <c r="O166" i="2"/>
  <c r="N166" i="2"/>
  <c r="M166" i="2"/>
  <c r="L166" i="2"/>
  <c r="O165" i="2"/>
  <c r="N165" i="2"/>
  <c r="M165" i="2"/>
  <c r="L165" i="2"/>
  <c r="O164" i="2"/>
  <c r="N164" i="2"/>
  <c r="M164" i="2"/>
  <c r="L164" i="2"/>
  <c r="O162" i="2"/>
  <c r="K162" i="2"/>
  <c r="J162" i="2"/>
  <c r="I162" i="2"/>
  <c r="H162" i="2"/>
  <c r="G162" i="2"/>
  <c r="F162" i="2"/>
  <c r="L162" i="2" s="1"/>
  <c r="E162" i="2"/>
  <c r="D162" i="2"/>
  <c r="C162" i="2"/>
  <c r="B162" i="2"/>
  <c r="O161" i="2"/>
  <c r="N161" i="2"/>
  <c r="M161" i="2"/>
  <c r="L161" i="2"/>
  <c r="N160" i="2"/>
  <c r="M160" i="2"/>
  <c r="L160" i="2"/>
  <c r="O159" i="2"/>
  <c r="N159" i="2"/>
  <c r="M159" i="2"/>
  <c r="L159" i="2"/>
  <c r="O158" i="2"/>
  <c r="N158" i="2"/>
  <c r="M158" i="2"/>
  <c r="L158" i="2"/>
  <c r="N157" i="2"/>
  <c r="M157" i="2"/>
  <c r="L157" i="2"/>
  <c r="O156" i="2"/>
  <c r="N156" i="2"/>
  <c r="M156" i="2"/>
  <c r="L156" i="2"/>
  <c r="O155" i="2"/>
  <c r="N155" i="2"/>
  <c r="M155" i="2"/>
  <c r="L155" i="2"/>
  <c r="O154" i="2"/>
  <c r="N154" i="2"/>
  <c r="M154" i="2"/>
  <c r="L154" i="2"/>
  <c r="O153" i="2"/>
  <c r="N153" i="2"/>
  <c r="M153" i="2"/>
  <c r="L153" i="2"/>
  <c r="O152" i="2"/>
  <c r="N152" i="2"/>
  <c r="M152" i="2"/>
  <c r="L152" i="2"/>
  <c r="O151" i="2"/>
  <c r="N151" i="2"/>
  <c r="M151" i="2"/>
  <c r="L151" i="2"/>
  <c r="N150" i="2"/>
  <c r="M150" i="2"/>
  <c r="L150" i="2"/>
  <c r="O149" i="2"/>
  <c r="N149" i="2"/>
  <c r="M149" i="2"/>
  <c r="L149" i="2"/>
  <c r="O148" i="2"/>
  <c r="N148" i="2"/>
  <c r="M148" i="2"/>
  <c r="L148" i="2"/>
  <c r="N147" i="2"/>
  <c r="M147" i="2"/>
  <c r="L147" i="2"/>
  <c r="O146" i="2"/>
  <c r="N146" i="2"/>
  <c r="M146" i="2"/>
  <c r="L146" i="2"/>
  <c r="O145" i="2"/>
  <c r="N145" i="2"/>
  <c r="M145" i="2"/>
  <c r="L145" i="2"/>
  <c r="O144" i="2"/>
  <c r="N144" i="2"/>
  <c r="M144" i="2"/>
  <c r="L144" i="2"/>
  <c r="O143" i="2"/>
  <c r="N143" i="2"/>
  <c r="M143" i="2"/>
  <c r="L143" i="2"/>
  <c r="O142" i="2"/>
  <c r="N142" i="2"/>
  <c r="M142" i="2"/>
  <c r="L142" i="2"/>
  <c r="O141" i="2"/>
  <c r="N141" i="2"/>
  <c r="M141" i="2"/>
  <c r="L141" i="2"/>
  <c r="N140" i="2"/>
  <c r="M140" i="2"/>
  <c r="L140" i="2"/>
  <c r="O139" i="2"/>
  <c r="N139" i="2"/>
  <c r="M139" i="2"/>
  <c r="L139" i="2"/>
  <c r="O138" i="2"/>
  <c r="N138" i="2"/>
  <c r="M138" i="2"/>
  <c r="L138" i="2"/>
  <c r="O137" i="2"/>
  <c r="N137" i="2"/>
  <c r="M137" i="2"/>
  <c r="L137" i="2"/>
  <c r="O136" i="2"/>
  <c r="N136" i="2"/>
  <c r="M136" i="2"/>
  <c r="L136" i="2"/>
  <c r="O135" i="2"/>
  <c r="N135" i="2"/>
  <c r="M135" i="2"/>
  <c r="L135" i="2"/>
  <c r="O134" i="2"/>
  <c r="N134" i="2"/>
  <c r="M134" i="2"/>
  <c r="L134" i="2"/>
  <c r="O133" i="2"/>
  <c r="N133" i="2"/>
  <c r="M133" i="2"/>
  <c r="L133" i="2"/>
  <c r="O132" i="2"/>
  <c r="N132" i="2"/>
  <c r="M132" i="2"/>
  <c r="L132" i="2"/>
  <c r="O131" i="2"/>
  <c r="N131" i="2"/>
  <c r="M131" i="2"/>
  <c r="L131" i="2"/>
  <c r="O130" i="2"/>
  <c r="N130" i="2"/>
  <c r="M130" i="2"/>
  <c r="L130" i="2"/>
  <c r="O129" i="2"/>
  <c r="N129" i="2"/>
  <c r="M129" i="2"/>
  <c r="L129" i="2"/>
  <c r="O128" i="2"/>
  <c r="N128" i="2"/>
  <c r="M128" i="2"/>
  <c r="L128" i="2"/>
  <c r="O127" i="2"/>
  <c r="N127" i="2"/>
  <c r="M127" i="2"/>
  <c r="L127" i="2"/>
  <c r="O126" i="2"/>
  <c r="N126" i="2"/>
  <c r="M126" i="2"/>
  <c r="L126" i="2"/>
  <c r="O125" i="2"/>
  <c r="N125" i="2"/>
  <c r="M125" i="2"/>
  <c r="L125" i="2"/>
  <c r="O124" i="2"/>
  <c r="N124" i="2"/>
  <c r="M124" i="2"/>
  <c r="L124" i="2"/>
  <c r="K122" i="2"/>
  <c r="J122" i="2"/>
  <c r="O122" i="2" s="1"/>
  <c r="I122" i="2"/>
  <c r="H122" i="2"/>
  <c r="G122" i="2"/>
  <c r="G220" i="2" s="1"/>
  <c r="F122" i="2"/>
  <c r="E122" i="2"/>
  <c r="D122" i="2"/>
  <c r="C122" i="2"/>
  <c r="C122" i="1" s="1"/>
  <c r="B122" i="2"/>
  <c r="B122" i="1" s="1"/>
  <c r="N121" i="2"/>
  <c r="M121" i="2"/>
  <c r="L121" i="2"/>
  <c r="O120" i="2"/>
  <c r="N120" i="2"/>
  <c r="M120" i="2"/>
  <c r="L120" i="2"/>
  <c r="O119" i="2"/>
  <c r="N119" i="2"/>
  <c r="M119" i="2"/>
  <c r="L119" i="2"/>
  <c r="O118" i="2"/>
  <c r="N118" i="2"/>
  <c r="M118" i="2"/>
  <c r="L118" i="2"/>
  <c r="N117" i="2"/>
  <c r="M117" i="2"/>
  <c r="L117" i="2"/>
  <c r="N116" i="2"/>
  <c r="M116" i="2"/>
  <c r="L116" i="2"/>
  <c r="N115" i="2"/>
  <c r="M115" i="2"/>
  <c r="L115" i="2"/>
  <c r="N114" i="2"/>
  <c r="M114" i="2"/>
  <c r="L114" i="2"/>
  <c r="N113" i="2"/>
  <c r="M113" i="2"/>
  <c r="L113" i="2"/>
  <c r="N112" i="2"/>
  <c r="M112" i="2"/>
  <c r="L112" i="2"/>
  <c r="N111" i="2"/>
  <c r="M111" i="2"/>
  <c r="L111" i="2"/>
  <c r="N110" i="2"/>
  <c r="M110" i="2"/>
  <c r="L110" i="2"/>
  <c r="N109" i="2"/>
  <c r="M109" i="2"/>
  <c r="L109" i="2"/>
  <c r="N108" i="2"/>
  <c r="M108" i="2"/>
  <c r="L108" i="2"/>
  <c r="N107" i="2"/>
  <c r="M107" i="2"/>
  <c r="L107" i="2"/>
  <c r="N106" i="2"/>
  <c r="M106" i="2"/>
  <c r="L106" i="2"/>
  <c r="N105" i="2"/>
  <c r="M105" i="2"/>
  <c r="L105" i="2"/>
  <c r="N104" i="2"/>
  <c r="M104" i="2"/>
  <c r="L104" i="2"/>
  <c r="N103" i="2"/>
  <c r="M103" i="2"/>
  <c r="L103" i="2"/>
  <c r="N102" i="2"/>
  <c r="M102" i="2"/>
  <c r="L102" i="2"/>
  <c r="N101" i="2"/>
  <c r="M101" i="2"/>
  <c r="L101" i="2"/>
  <c r="O100" i="2"/>
  <c r="N100" i="2"/>
  <c r="M100" i="2"/>
  <c r="L100" i="2"/>
  <c r="O99" i="2"/>
  <c r="N99" i="2"/>
  <c r="M99" i="2"/>
  <c r="L99" i="2"/>
  <c r="O98" i="2"/>
  <c r="N98" i="2"/>
  <c r="M98" i="2"/>
  <c r="L98" i="2"/>
  <c r="N97" i="2"/>
  <c r="M97" i="2"/>
  <c r="L97" i="2"/>
  <c r="O96" i="2"/>
  <c r="N96" i="2"/>
  <c r="M96" i="2"/>
  <c r="L96" i="2"/>
  <c r="O95" i="2"/>
  <c r="N95" i="2"/>
  <c r="M95" i="2"/>
  <c r="L95" i="2"/>
  <c r="O94" i="2"/>
  <c r="N94" i="2"/>
  <c r="M94" i="2"/>
  <c r="L94" i="2"/>
  <c r="O93" i="2"/>
  <c r="N93" i="2"/>
  <c r="M93" i="2"/>
  <c r="L93" i="2"/>
  <c r="O92" i="2"/>
  <c r="N92" i="2"/>
  <c r="M92" i="2"/>
  <c r="L92" i="2"/>
  <c r="O91" i="2"/>
  <c r="N91" i="2"/>
  <c r="M91" i="2"/>
  <c r="L91" i="2"/>
  <c r="N90" i="2"/>
  <c r="M90" i="2"/>
  <c r="L90" i="2"/>
  <c r="N88" i="2"/>
  <c r="M88" i="2"/>
  <c r="L88" i="2"/>
  <c r="N87" i="2"/>
  <c r="M87" i="2"/>
  <c r="L87" i="2"/>
  <c r="N86" i="2"/>
  <c r="M86" i="2"/>
  <c r="L86" i="2"/>
  <c r="N85" i="2"/>
  <c r="M85" i="2"/>
  <c r="L85" i="2"/>
  <c r="N84" i="2"/>
  <c r="M84" i="2"/>
  <c r="L84" i="2"/>
  <c r="N83" i="2"/>
  <c r="M83" i="2"/>
  <c r="L83" i="2"/>
  <c r="N82" i="2"/>
  <c r="M82" i="2"/>
  <c r="L82" i="2"/>
  <c r="O81" i="2"/>
  <c r="N81" i="2"/>
  <c r="M81" i="2"/>
  <c r="L81" i="2"/>
  <c r="O80" i="2"/>
  <c r="N80" i="2"/>
  <c r="M80" i="2"/>
  <c r="L80" i="2"/>
  <c r="O79" i="2"/>
  <c r="N79" i="2"/>
  <c r="M79" i="2"/>
  <c r="L79" i="2"/>
  <c r="O78" i="2"/>
  <c r="N78" i="2"/>
  <c r="M78" i="2"/>
  <c r="L78" i="2"/>
  <c r="O77" i="2"/>
  <c r="N77" i="2"/>
  <c r="M77" i="2"/>
  <c r="L77" i="2"/>
  <c r="O76" i="2"/>
  <c r="N76" i="2"/>
  <c r="M76" i="2"/>
  <c r="L76" i="2"/>
  <c r="O75" i="2"/>
  <c r="N75" i="2"/>
  <c r="M75" i="2"/>
  <c r="L75" i="2"/>
  <c r="O74" i="2"/>
  <c r="N74" i="2"/>
  <c r="M74" i="2"/>
  <c r="L74" i="2"/>
  <c r="O73" i="2"/>
  <c r="N73" i="2"/>
  <c r="M73" i="2"/>
  <c r="L73" i="2"/>
  <c r="O72" i="2"/>
  <c r="N72" i="2"/>
  <c r="M72" i="2"/>
  <c r="L72" i="2"/>
  <c r="O71" i="2"/>
  <c r="N71" i="2"/>
  <c r="M71" i="2"/>
  <c r="L71" i="2"/>
  <c r="O70" i="2"/>
  <c r="N70" i="2"/>
  <c r="M70" i="2"/>
  <c r="L70" i="2"/>
  <c r="O69" i="2"/>
  <c r="N69" i="2"/>
  <c r="M69" i="2"/>
  <c r="L69" i="2"/>
  <c r="N68" i="2"/>
  <c r="M68" i="2"/>
  <c r="L68" i="2"/>
  <c r="O67" i="2"/>
  <c r="N67" i="2"/>
  <c r="M67" i="2"/>
  <c r="L67" i="2"/>
  <c r="O66" i="2"/>
  <c r="N66" i="2"/>
  <c r="M66" i="2"/>
  <c r="L66" i="2"/>
  <c r="N65" i="2"/>
  <c r="M65" i="2"/>
  <c r="L65" i="2"/>
  <c r="O64" i="2"/>
  <c r="N64" i="2"/>
  <c r="M64" i="2"/>
  <c r="L64" i="2"/>
  <c r="O63" i="2"/>
  <c r="N63" i="2"/>
  <c r="M63" i="2"/>
  <c r="L63" i="2"/>
  <c r="N62" i="2"/>
  <c r="M62" i="2"/>
  <c r="L62" i="2"/>
  <c r="N61" i="2"/>
  <c r="M61" i="2"/>
  <c r="L61" i="2"/>
  <c r="O60" i="2"/>
  <c r="N60" i="2"/>
  <c r="M60" i="2"/>
  <c r="L60" i="2"/>
  <c r="O59" i="2"/>
  <c r="N59" i="2"/>
  <c r="M59" i="2"/>
  <c r="L59" i="2"/>
  <c r="N58" i="2"/>
  <c r="M58" i="2"/>
  <c r="L58" i="2"/>
  <c r="F219" i="1"/>
  <c r="B219" i="1"/>
  <c r="K218" i="1"/>
  <c r="J218" i="1"/>
  <c r="M218" i="1" s="1"/>
  <c r="I218" i="1"/>
  <c r="H218" i="1"/>
  <c r="G218" i="1"/>
  <c r="F218" i="1"/>
  <c r="E218" i="1"/>
  <c r="D218" i="1"/>
  <c r="N218" i="1" s="1"/>
  <c r="C218" i="1"/>
  <c r="B218" i="1"/>
  <c r="K217" i="1"/>
  <c r="J217" i="1"/>
  <c r="I217" i="1"/>
  <c r="H217" i="1"/>
  <c r="G217" i="1"/>
  <c r="F217" i="1"/>
  <c r="E217" i="1"/>
  <c r="D217" i="1"/>
  <c r="N217" i="1" s="1"/>
  <c r="C217" i="1"/>
  <c r="B217" i="1"/>
  <c r="K216" i="1"/>
  <c r="J216" i="1"/>
  <c r="I216" i="1"/>
  <c r="H216" i="1"/>
  <c r="G216" i="1"/>
  <c r="F216" i="1"/>
  <c r="E216" i="1"/>
  <c r="D216" i="1"/>
  <c r="M216" i="1" s="1"/>
  <c r="C216" i="1"/>
  <c r="B216" i="1"/>
  <c r="K215" i="1"/>
  <c r="J215" i="1"/>
  <c r="M215" i="1" s="1"/>
  <c r="I215" i="1"/>
  <c r="H215" i="1"/>
  <c r="G215" i="1"/>
  <c r="F215" i="1"/>
  <c r="L215" i="1" s="1"/>
  <c r="E215" i="1"/>
  <c r="D215" i="1"/>
  <c r="C215" i="1"/>
  <c r="B215" i="1"/>
  <c r="K214" i="1"/>
  <c r="J214" i="1"/>
  <c r="I214" i="1"/>
  <c r="O214" i="1" s="1"/>
  <c r="H214" i="1"/>
  <c r="G214" i="1"/>
  <c r="F214" i="1"/>
  <c r="L214" i="1" s="1"/>
  <c r="E214" i="1"/>
  <c r="D214" i="1"/>
  <c r="C214" i="1"/>
  <c r="B214" i="1"/>
  <c r="K213" i="1"/>
  <c r="J213" i="1"/>
  <c r="I213" i="1"/>
  <c r="H213" i="1"/>
  <c r="G213" i="1"/>
  <c r="F213" i="1"/>
  <c r="E213" i="1"/>
  <c r="D213" i="1"/>
  <c r="M213" i="1" s="1"/>
  <c r="C213" i="1"/>
  <c r="B213" i="1"/>
  <c r="K212" i="1"/>
  <c r="J212" i="1"/>
  <c r="I212" i="1"/>
  <c r="O212" i="1" s="1"/>
  <c r="H212" i="1"/>
  <c r="G212" i="1"/>
  <c r="F212" i="1"/>
  <c r="E212" i="1"/>
  <c r="L212" i="1" s="1"/>
  <c r="D212" i="1"/>
  <c r="M212" i="1" s="1"/>
  <c r="C212" i="1"/>
  <c r="B212" i="1"/>
  <c r="K211" i="1"/>
  <c r="J211" i="1"/>
  <c r="I211" i="1"/>
  <c r="H211" i="1"/>
  <c r="G211" i="1"/>
  <c r="F211" i="1"/>
  <c r="L211" i="1" s="1"/>
  <c r="E211" i="1"/>
  <c r="D211" i="1"/>
  <c r="C211" i="1"/>
  <c r="B211" i="1"/>
  <c r="K210" i="1"/>
  <c r="J210" i="1"/>
  <c r="I210" i="1"/>
  <c r="O210" i="1" s="1"/>
  <c r="H210" i="1"/>
  <c r="G210" i="1"/>
  <c r="F210" i="1"/>
  <c r="E210" i="1"/>
  <c r="D210" i="1"/>
  <c r="C210" i="1"/>
  <c r="B210" i="1"/>
  <c r="K209" i="1"/>
  <c r="J209" i="1"/>
  <c r="O209" i="1" s="1"/>
  <c r="I209" i="1"/>
  <c r="H209" i="1"/>
  <c r="G209" i="1"/>
  <c r="F209" i="1"/>
  <c r="E209" i="1"/>
  <c r="D209" i="1"/>
  <c r="M209" i="1" s="1"/>
  <c r="C209" i="1"/>
  <c r="B209" i="1"/>
  <c r="K208" i="1"/>
  <c r="J208" i="1"/>
  <c r="I208" i="1"/>
  <c r="O208" i="1" s="1"/>
  <c r="H208" i="1"/>
  <c r="G208" i="1"/>
  <c r="F208" i="1"/>
  <c r="E208" i="1"/>
  <c r="L208" i="1" s="1"/>
  <c r="D208" i="1"/>
  <c r="M208" i="1" s="1"/>
  <c r="C208" i="1"/>
  <c r="B208" i="1"/>
  <c r="K207" i="1"/>
  <c r="J207" i="1"/>
  <c r="I207" i="1"/>
  <c r="H207" i="1"/>
  <c r="G207" i="1"/>
  <c r="F207" i="1"/>
  <c r="E207" i="1"/>
  <c r="N207" i="1" s="1"/>
  <c r="D207" i="1"/>
  <c r="C207" i="1"/>
  <c r="B207" i="1"/>
  <c r="L206" i="1"/>
  <c r="K206" i="1"/>
  <c r="J206" i="1"/>
  <c r="I206" i="1"/>
  <c r="O206" i="1" s="1"/>
  <c r="H206" i="1"/>
  <c r="G206" i="1"/>
  <c r="F206" i="1"/>
  <c r="E206" i="1"/>
  <c r="D206" i="1"/>
  <c r="C206" i="1"/>
  <c r="B206" i="1"/>
  <c r="K205" i="1"/>
  <c r="J205" i="1"/>
  <c r="I205" i="1"/>
  <c r="H205" i="1"/>
  <c r="G205" i="1"/>
  <c r="F205" i="1"/>
  <c r="E205" i="1"/>
  <c r="D205" i="1"/>
  <c r="M205" i="1" s="1"/>
  <c r="C205" i="1"/>
  <c r="B205" i="1"/>
  <c r="K204" i="1"/>
  <c r="J204" i="1"/>
  <c r="I204" i="1"/>
  <c r="H204" i="1"/>
  <c r="G204" i="1"/>
  <c r="F204" i="1"/>
  <c r="E204" i="1"/>
  <c r="D204" i="1"/>
  <c r="M204" i="1" s="1"/>
  <c r="C204" i="1"/>
  <c r="B204" i="1"/>
  <c r="K203" i="1"/>
  <c r="J203" i="1"/>
  <c r="I203" i="1"/>
  <c r="H203" i="1"/>
  <c r="G203" i="1"/>
  <c r="F203" i="1"/>
  <c r="E203" i="1"/>
  <c r="N203" i="1" s="1"/>
  <c r="D203" i="1"/>
  <c r="C203" i="1"/>
  <c r="B203" i="1"/>
  <c r="L202" i="1"/>
  <c r="K202" i="1"/>
  <c r="J202" i="1"/>
  <c r="I202" i="1"/>
  <c r="H202" i="1"/>
  <c r="G202" i="1"/>
  <c r="F202" i="1"/>
  <c r="E202" i="1"/>
  <c r="D202" i="1"/>
  <c r="C202" i="1"/>
  <c r="B202" i="1"/>
  <c r="K200" i="1"/>
  <c r="J200" i="1"/>
  <c r="O200" i="1" s="1"/>
  <c r="I200" i="1"/>
  <c r="H200" i="1"/>
  <c r="G200" i="1"/>
  <c r="F200" i="1"/>
  <c r="E200" i="1"/>
  <c r="N200" i="1" s="1"/>
  <c r="D200" i="1"/>
  <c r="M200" i="1" s="1"/>
  <c r="C200" i="1"/>
  <c r="B200" i="1"/>
  <c r="K199" i="1"/>
  <c r="J199" i="1"/>
  <c r="I199" i="1"/>
  <c r="H199" i="1"/>
  <c r="G199" i="1"/>
  <c r="F199" i="1"/>
  <c r="E199" i="1"/>
  <c r="D199" i="1"/>
  <c r="C199" i="1"/>
  <c r="B199" i="1"/>
  <c r="K198" i="1"/>
  <c r="J198" i="1"/>
  <c r="I198" i="1"/>
  <c r="H198" i="1"/>
  <c r="G198" i="1"/>
  <c r="F198" i="1"/>
  <c r="L198" i="1" s="1"/>
  <c r="E198" i="1"/>
  <c r="D198" i="1"/>
  <c r="C198" i="1"/>
  <c r="B198" i="1"/>
  <c r="K197" i="1"/>
  <c r="J197" i="1"/>
  <c r="I197" i="1"/>
  <c r="O197" i="1" s="1"/>
  <c r="H197" i="1"/>
  <c r="G197" i="1"/>
  <c r="F197" i="1"/>
  <c r="L197" i="1" s="1"/>
  <c r="E197" i="1"/>
  <c r="D197" i="1"/>
  <c r="C197" i="1"/>
  <c r="B197" i="1"/>
  <c r="K196" i="1"/>
  <c r="J196" i="1"/>
  <c r="I196" i="1"/>
  <c r="H196" i="1"/>
  <c r="G196" i="1"/>
  <c r="F196" i="1"/>
  <c r="E196" i="1"/>
  <c r="D196" i="1"/>
  <c r="M196" i="1" s="1"/>
  <c r="C196" i="1"/>
  <c r="B196" i="1"/>
  <c r="K195" i="1"/>
  <c r="J195" i="1"/>
  <c r="I195" i="1"/>
  <c r="O195" i="1" s="1"/>
  <c r="H195" i="1"/>
  <c r="G195" i="1"/>
  <c r="F195" i="1"/>
  <c r="E195" i="1"/>
  <c r="L195" i="1" s="1"/>
  <c r="D195" i="1"/>
  <c r="M195" i="1" s="1"/>
  <c r="C195" i="1"/>
  <c r="B195" i="1"/>
  <c r="G194" i="1"/>
  <c r="K193" i="1"/>
  <c r="G193" i="1"/>
  <c r="F193" i="1"/>
  <c r="B193" i="1"/>
  <c r="K192" i="1"/>
  <c r="J192" i="1"/>
  <c r="I192" i="1"/>
  <c r="H192" i="1"/>
  <c r="G192" i="1"/>
  <c r="F192" i="1"/>
  <c r="E192" i="1"/>
  <c r="D192" i="1"/>
  <c r="C192" i="1"/>
  <c r="B192" i="1"/>
  <c r="L191" i="1"/>
  <c r="K191" i="1"/>
  <c r="J191" i="1"/>
  <c r="O191" i="1" s="1"/>
  <c r="I191" i="1"/>
  <c r="H191" i="1"/>
  <c r="G191" i="1"/>
  <c r="F191" i="1"/>
  <c r="E191" i="1"/>
  <c r="D191" i="1"/>
  <c r="C191" i="1"/>
  <c r="B191" i="1"/>
  <c r="K190" i="1"/>
  <c r="J190" i="1"/>
  <c r="I190" i="1"/>
  <c r="H190" i="1"/>
  <c r="G190" i="1"/>
  <c r="F190" i="1"/>
  <c r="L190" i="1" s="1"/>
  <c r="E190" i="1"/>
  <c r="D190" i="1"/>
  <c r="C190" i="1"/>
  <c r="B190" i="1"/>
  <c r="K189" i="1"/>
  <c r="J189" i="1"/>
  <c r="O189" i="1" s="1"/>
  <c r="I189" i="1"/>
  <c r="H189" i="1"/>
  <c r="G189" i="1"/>
  <c r="F189" i="1"/>
  <c r="E189" i="1"/>
  <c r="D189" i="1"/>
  <c r="N189" i="1" s="1"/>
  <c r="C189" i="1"/>
  <c r="B189" i="1"/>
  <c r="K188" i="1"/>
  <c r="J188" i="1"/>
  <c r="O188" i="1" s="1"/>
  <c r="I188" i="1"/>
  <c r="H188" i="1"/>
  <c r="G188" i="1"/>
  <c r="F188" i="1"/>
  <c r="L188" i="1" s="1"/>
  <c r="E188" i="1"/>
  <c r="D188" i="1"/>
  <c r="C188" i="1"/>
  <c r="B188" i="1"/>
  <c r="K187" i="1"/>
  <c r="J187" i="1"/>
  <c r="I187" i="1"/>
  <c r="H187" i="1"/>
  <c r="G187" i="1"/>
  <c r="F187" i="1"/>
  <c r="L187" i="1" s="1"/>
  <c r="E187" i="1"/>
  <c r="D187" i="1"/>
  <c r="C187" i="1"/>
  <c r="B187" i="1"/>
  <c r="K186" i="1"/>
  <c r="J186" i="1"/>
  <c r="I186" i="1"/>
  <c r="H186" i="1"/>
  <c r="G186" i="1"/>
  <c r="F186" i="1"/>
  <c r="E186" i="1"/>
  <c r="L186" i="1" s="1"/>
  <c r="D186" i="1"/>
  <c r="M186" i="1" s="1"/>
  <c r="C186" i="1"/>
  <c r="B186" i="1"/>
  <c r="K185" i="1"/>
  <c r="J185" i="1"/>
  <c r="O185" i="1" s="1"/>
  <c r="I185" i="1"/>
  <c r="H185" i="1"/>
  <c r="G185" i="1"/>
  <c r="F185" i="1"/>
  <c r="L185" i="1" s="1"/>
  <c r="E185" i="1"/>
  <c r="D185" i="1"/>
  <c r="N185" i="1" s="1"/>
  <c r="C185" i="1"/>
  <c r="B185" i="1"/>
  <c r="K184" i="1"/>
  <c r="J184" i="1"/>
  <c r="O184" i="1" s="1"/>
  <c r="I184" i="1"/>
  <c r="H184" i="1"/>
  <c r="G184" i="1"/>
  <c r="F184" i="1"/>
  <c r="L184" i="1" s="1"/>
  <c r="E184" i="1"/>
  <c r="D184" i="1"/>
  <c r="N184" i="1" s="1"/>
  <c r="C184" i="1"/>
  <c r="B184" i="1"/>
  <c r="K183" i="1"/>
  <c r="J183" i="1"/>
  <c r="I183" i="1"/>
  <c r="H183" i="1"/>
  <c r="G183" i="1"/>
  <c r="F183" i="1"/>
  <c r="E183" i="1"/>
  <c r="D183" i="1"/>
  <c r="C183" i="1"/>
  <c r="B183" i="1"/>
  <c r="L182" i="1"/>
  <c r="K182" i="1"/>
  <c r="J182" i="1"/>
  <c r="I182" i="1"/>
  <c r="H182" i="1"/>
  <c r="G182" i="1"/>
  <c r="F182" i="1"/>
  <c r="E182" i="1"/>
  <c r="D182" i="1"/>
  <c r="N182" i="1" s="1"/>
  <c r="C182" i="1"/>
  <c r="B182" i="1"/>
  <c r="K181" i="1"/>
  <c r="J181" i="1"/>
  <c r="O181" i="1" s="1"/>
  <c r="I181" i="1"/>
  <c r="H181" i="1"/>
  <c r="G181" i="1"/>
  <c r="F181" i="1"/>
  <c r="E181" i="1"/>
  <c r="D181" i="1"/>
  <c r="N181" i="1" s="1"/>
  <c r="C181" i="1"/>
  <c r="B181" i="1"/>
  <c r="K180" i="1"/>
  <c r="J180" i="1"/>
  <c r="O180" i="1" s="1"/>
  <c r="I180" i="1"/>
  <c r="H180" i="1"/>
  <c r="G180" i="1"/>
  <c r="F180" i="1"/>
  <c r="L180" i="1" s="1"/>
  <c r="E180" i="1"/>
  <c r="D180" i="1"/>
  <c r="C180" i="1"/>
  <c r="B180" i="1"/>
  <c r="K179" i="1"/>
  <c r="J179" i="1"/>
  <c r="O179" i="1" s="1"/>
  <c r="I179" i="1"/>
  <c r="H179" i="1"/>
  <c r="G179" i="1"/>
  <c r="F179" i="1"/>
  <c r="L179" i="1" s="1"/>
  <c r="E179" i="1"/>
  <c r="D179" i="1"/>
  <c r="C179" i="1"/>
  <c r="B179" i="1"/>
  <c r="K178" i="1"/>
  <c r="J178" i="1"/>
  <c r="I178" i="1"/>
  <c r="H178" i="1"/>
  <c r="G178" i="1"/>
  <c r="F178" i="1"/>
  <c r="E178" i="1"/>
  <c r="L178" i="1" s="1"/>
  <c r="D178" i="1"/>
  <c r="M178" i="1" s="1"/>
  <c r="C178" i="1"/>
  <c r="B178" i="1"/>
  <c r="K177" i="1"/>
  <c r="J177" i="1"/>
  <c r="O177" i="1" s="1"/>
  <c r="I177" i="1"/>
  <c r="H177" i="1"/>
  <c r="G177" i="1"/>
  <c r="F177" i="1"/>
  <c r="E177" i="1"/>
  <c r="D177" i="1"/>
  <c r="N177" i="1" s="1"/>
  <c r="C177" i="1"/>
  <c r="B177" i="1"/>
  <c r="K176" i="1"/>
  <c r="J176" i="1"/>
  <c r="O176" i="1" s="1"/>
  <c r="I176" i="1"/>
  <c r="H176" i="1"/>
  <c r="G176" i="1"/>
  <c r="F176" i="1"/>
  <c r="E176" i="1"/>
  <c r="D176" i="1"/>
  <c r="N176" i="1" s="1"/>
  <c r="C176" i="1"/>
  <c r="B176" i="1"/>
  <c r="K175" i="1"/>
  <c r="J175" i="1"/>
  <c r="O175" i="1" s="1"/>
  <c r="I175" i="1"/>
  <c r="H175" i="1"/>
  <c r="G175" i="1"/>
  <c r="F175" i="1"/>
  <c r="L175" i="1" s="1"/>
  <c r="E175" i="1"/>
  <c r="D175" i="1"/>
  <c r="C175" i="1"/>
  <c r="B175" i="1"/>
  <c r="K174" i="1"/>
  <c r="J174" i="1"/>
  <c r="I174" i="1"/>
  <c r="H174" i="1"/>
  <c r="G174" i="1"/>
  <c r="F174" i="1"/>
  <c r="E174" i="1"/>
  <c r="L174" i="1" s="1"/>
  <c r="D174" i="1"/>
  <c r="C174" i="1"/>
  <c r="B174" i="1"/>
  <c r="K173" i="1"/>
  <c r="J173" i="1"/>
  <c r="I173" i="1"/>
  <c r="O173" i="1" s="1"/>
  <c r="H173" i="1"/>
  <c r="G173" i="1"/>
  <c r="F173" i="1"/>
  <c r="E173" i="1"/>
  <c r="D173" i="1"/>
  <c r="C173" i="1"/>
  <c r="B173" i="1"/>
  <c r="K172" i="1"/>
  <c r="J172" i="1"/>
  <c r="O172" i="1" s="1"/>
  <c r="I172" i="1"/>
  <c r="H172" i="1"/>
  <c r="G172" i="1"/>
  <c r="F172" i="1"/>
  <c r="L172" i="1" s="1"/>
  <c r="E172" i="1"/>
  <c r="D172" i="1"/>
  <c r="M172" i="1" s="1"/>
  <c r="C172" i="1"/>
  <c r="B172" i="1"/>
  <c r="K171" i="1"/>
  <c r="J171" i="1"/>
  <c r="O171" i="1" s="1"/>
  <c r="I171" i="1"/>
  <c r="H171" i="1"/>
  <c r="G171" i="1"/>
  <c r="F171" i="1"/>
  <c r="L171" i="1" s="1"/>
  <c r="E171" i="1"/>
  <c r="D171" i="1"/>
  <c r="C171" i="1"/>
  <c r="B171" i="1"/>
  <c r="K170" i="1"/>
  <c r="J170" i="1"/>
  <c r="I170" i="1"/>
  <c r="H170" i="1"/>
  <c r="G170" i="1"/>
  <c r="F170" i="1"/>
  <c r="E170" i="1"/>
  <c r="D170" i="1"/>
  <c r="M170" i="1" s="1"/>
  <c r="C170" i="1"/>
  <c r="B170" i="1"/>
  <c r="K169" i="1"/>
  <c r="J169" i="1"/>
  <c r="I169" i="1"/>
  <c r="H169" i="1"/>
  <c r="G169" i="1"/>
  <c r="F169" i="1"/>
  <c r="E169" i="1"/>
  <c r="D169" i="1"/>
  <c r="C169" i="1"/>
  <c r="B169" i="1"/>
  <c r="K168" i="1"/>
  <c r="J168" i="1"/>
  <c r="O168" i="1" s="1"/>
  <c r="I168" i="1"/>
  <c r="H168" i="1"/>
  <c r="G168" i="1"/>
  <c r="F168" i="1"/>
  <c r="L168" i="1" s="1"/>
  <c r="E168" i="1"/>
  <c r="D168" i="1"/>
  <c r="N168" i="1" s="1"/>
  <c r="C168" i="1"/>
  <c r="B168" i="1"/>
  <c r="K167" i="1"/>
  <c r="J167" i="1"/>
  <c r="I167" i="1"/>
  <c r="H167" i="1"/>
  <c r="G167" i="1"/>
  <c r="F167" i="1"/>
  <c r="L167" i="1" s="1"/>
  <c r="E167" i="1"/>
  <c r="D167" i="1"/>
  <c r="C167" i="1"/>
  <c r="B167" i="1"/>
  <c r="K166" i="1"/>
  <c r="J166" i="1"/>
  <c r="I166" i="1"/>
  <c r="H166" i="1"/>
  <c r="G166" i="1"/>
  <c r="F166" i="1"/>
  <c r="L166" i="1" s="1"/>
  <c r="E166" i="1"/>
  <c r="D166" i="1"/>
  <c r="N166" i="1" s="1"/>
  <c r="C166" i="1"/>
  <c r="B166" i="1"/>
  <c r="K165" i="1"/>
  <c r="J165" i="1"/>
  <c r="O165" i="1" s="1"/>
  <c r="I165" i="1"/>
  <c r="H165" i="1"/>
  <c r="G165" i="1"/>
  <c r="F165" i="1"/>
  <c r="L165" i="1" s="1"/>
  <c r="E165" i="1"/>
  <c r="D165" i="1"/>
  <c r="N165" i="1" s="1"/>
  <c r="C165" i="1"/>
  <c r="B165" i="1"/>
  <c r="K164" i="1"/>
  <c r="J164" i="1"/>
  <c r="I164" i="1"/>
  <c r="H164" i="1"/>
  <c r="G164" i="1"/>
  <c r="F164" i="1"/>
  <c r="E164" i="1"/>
  <c r="D164" i="1"/>
  <c r="M164" i="1" s="1"/>
  <c r="C164" i="1"/>
  <c r="B164" i="1"/>
  <c r="G162" i="1"/>
  <c r="F162" i="1"/>
  <c r="B162" i="1"/>
  <c r="K161" i="1"/>
  <c r="J161" i="1"/>
  <c r="I161" i="1"/>
  <c r="H161" i="1"/>
  <c r="G161" i="1"/>
  <c r="F161" i="1"/>
  <c r="E161" i="1"/>
  <c r="D161" i="1"/>
  <c r="C161" i="1"/>
  <c r="B161" i="1"/>
  <c r="K160" i="1"/>
  <c r="J160" i="1"/>
  <c r="O160" i="1" s="1"/>
  <c r="I160" i="1"/>
  <c r="H160" i="1"/>
  <c r="G160" i="1"/>
  <c r="F160" i="1"/>
  <c r="L160" i="1" s="1"/>
  <c r="E160" i="1"/>
  <c r="D160" i="1"/>
  <c r="C160" i="1"/>
  <c r="B160" i="1"/>
  <c r="K159" i="1"/>
  <c r="J159" i="1"/>
  <c r="I159" i="1"/>
  <c r="H159" i="1"/>
  <c r="G159" i="1"/>
  <c r="F159" i="1"/>
  <c r="E159" i="1"/>
  <c r="L159" i="1" s="1"/>
  <c r="D159" i="1"/>
  <c r="M159" i="1" s="1"/>
  <c r="C159" i="1"/>
  <c r="B159" i="1"/>
  <c r="K158" i="1"/>
  <c r="J158" i="1"/>
  <c r="O158" i="1" s="1"/>
  <c r="I158" i="1"/>
  <c r="H158" i="1"/>
  <c r="G158" i="1"/>
  <c r="F158" i="1"/>
  <c r="L158" i="1" s="1"/>
  <c r="E158" i="1"/>
  <c r="D158" i="1"/>
  <c r="N158" i="1" s="1"/>
  <c r="C158" i="1"/>
  <c r="B158" i="1"/>
  <c r="K157" i="1"/>
  <c r="J157" i="1"/>
  <c r="I157" i="1"/>
  <c r="H157" i="1"/>
  <c r="G157" i="1"/>
  <c r="F157" i="1"/>
  <c r="E157" i="1"/>
  <c r="D157" i="1"/>
  <c r="N157" i="1" s="1"/>
  <c r="C157" i="1"/>
  <c r="B157" i="1"/>
  <c r="K156" i="1"/>
  <c r="J156" i="1"/>
  <c r="O156" i="1" s="1"/>
  <c r="I156" i="1"/>
  <c r="H156" i="1"/>
  <c r="G156" i="1"/>
  <c r="F156" i="1"/>
  <c r="L156" i="1" s="1"/>
  <c r="E156" i="1"/>
  <c r="D156" i="1"/>
  <c r="C156" i="1"/>
  <c r="B156" i="1"/>
  <c r="K155" i="1"/>
  <c r="J155" i="1"/>
  <c r="I155" i="1"/>
  <c r="H155" i="1"/>
  <c r="G155" i="1"/>
  <c r="F155" i="1"/>
  <c r="E155" i="1"/>
  <c r="L155" i="1" s="1"/>
  <c r="D155" i="1"/>
  <c r="C155" i="1"/>
  <c r="B155" i="1"/>
  <c r="K154" i="1"/>
  <c r="J154" i="1"/>
  <c r="I154" i="1"/>
  <c r="O154" i="1" s="1"/>
  <c r="H154" i="1"/>
  <c r="G154" i="1"/>
  <c r="F154" i="1"/>
  <c r="E154" i="1"/>
  <c r="D154" i="1"/>
  <c r="C154" i="1"/>
  <c r="B154" i="1"/>
  <c r="K153" i="1"/>
  <c r="J153" i="1"/>
  <c r="O153" i="1" s="1"/>
  <c r="I153" i="1"/>
  <c r="H153" i="1"/>
  <c r="G153" i="1"/>
  <c r="F153" i="1"/>
  <c r="L153" i="1" s="1"/>
  <c r="E153" i="1"/>
  <c r="D153" i="1"/>
  <c r="M153" i="1" s="1"/>
  <c r="C153" i="1"/>
  <c r="B153" i="1"/>
  <c r="K152" i="1"/>
  <c r="J152" i="1"/>
  <c r="I152" i="1"/>
  <c r="H152" i="1"/>
  <c r="G152" i="1"/>
  <c r="F152" i="1"/>
  <c r="L152" i="1" s="1"/>
  <c r="E152" i="1"/>
  <c r="D152" i="1"/>
  <c r="C152" i="1"/>
  <c r="B152" i="1"/>
  <c r="K151" i="1"/>
  <c r="J151" i="1"/>
  <c r="I151" i="1"/>
  <c r="H151" i="1"/>
  <c r="G151" i="1"/>
  <c r="F151" i="1"/>
  <c r="E151" i="1"/>
  <c r="D151" i="1"/>
  <c r="M151" i="1" s="1"/>
  <c r="C151" i="1"/>
  <c r="B151" i="1"/>
  <c r="K150" i="1"/>
  <c r="J150" i="1"/>
  <c r="I150" i="1"/>
  <c r="H150" i="1"/>
  <c r="G150" i="1"/>
  <c r="F150" i="1"/>
  <c r="E150" i="1"/>
  <c r="D150" i="1"/>
  <c r="C150" i="1"/>
  <c r="B150" i="1"/>
  <c r="K149" i="1"/>
  <c r="J149" i="1"/>
  <c r="O149" i="1" s="1"/>
  <c r="I149" i="1"/>
  <c r="H149" i="1"/>
  <c r="G149" i="1"/>
  <c r="F149" i="1"/>
  <c r="L149" i="1" s="1"/>
  <c r="E149" i="1"/>
  <c r="D149" i="1"/>
  <c r="N149" i="1" s="1"/>
  <c r="C149" i="1"/>
  <c r="B149" i="1"/>
  <c r="K148" i="1"/>
  <c r="J148" i="1"/>
  <c r="I148" i="1"/>
  <c r="H148" i="1"/>
  <c r="G148" i="1"/>
  <c r="F148" i="1"/>
  <c r="L148" i="1" s="1"/>
  <c r="E148" i="1"/>
  <c r="D148" i="1"/>
  <c r="C148" i="1"/>
  <c r="B148" i="1"/>
  <c r="K147" i="1"/>
  <c r="J147" i="1"/>
  <c r="I147" i="1"/>
  <c r="H147" i="1"/>
  <c r="G147" i="1"/>
  <c r="F147" i="1"/>
  <c r="L147" i="1" s="1"/>
  <c r="E147" i="1"/>
  <c r="D147" i="1"/>
  <c r="N147" i="1" s="1"/>
  <c r="C147" i="1"/>
  <c r="B147" i="1"/>
  <c r="K146" i="1"/>
  <c r="J146" i="1"/>
  <c r="O146" i="1" s="1"/>
  <c r="I146" i="1"/>
  <c r="H146" i="1"/>
  <c r="G146" i="1"/>
  <c r="F146" i="1"/>
  <c r="L146" i="1" s="1"/>
  <c r="E146" i="1"/>
  <c r="D146" i="1"/>
  <c r="N146" i="1" s="1"/>
  <c r="C146" i="1"/>
  <c r="B146" i="1"/>
  <c r="K145" i="1"/>
  <c r="J145" i="1"/>
  <c r="I145" i="1"/>
  <c r="H145" i="1"/>
  <c r="G145" i="1"/>
  <c r="F145" i="1"/>
  <c r="E145" i="1"/>
  <c r="D145" i="1"/>
  <c r="M145" i="1" s="1"/>
  <c r="C145" i="1"/>
  <c r="B145" i="1"/>
  <c r="L144" i="1"/>
  <c r="K144" i="1"/>
  <c r="J144" i="1"/>
  <c r="O144" i="1" s="1"/>
  <c r="I144" i="1"/>
  <c r="H144" i="1"/>
  <c r="G144" i="1"/>
  <c r="F144" i="1"/>
  <c r="E144" i="1"/>
  <c r="D144" i="1"/>
  <c r="C144" i="1"/>
  <c r="B144" i="1"/>
  <c r="K143" i="1"/>
  <c r="J143" i="1"/>
  <c r="I143" i="1"/>
  <c r="H143" i="1"/>
  <c r="G143" i="1"/>
  <c r="F143" i="1"/>
  <c r="E143" i="1"/>
  <c r="L143" i="1" s="1"/>
  <c r="D143" i="1"/>
  <c r="M143" i="1" s="1"/>
  <c r="C143" i="1"/>
  <c r="B143" i="1"/>
  <c r="K142" i="1"/>
  <c r="J142" i="1"/>
  <c r="O142" i="1" s="1"/>
  <c r="I142" i="1"/>
  <c r="H142" i="1"/>
  <c r="G142" i="1"/>
  <c r="F142" i="1"/>
  <c r="L142" i="1" s="1"/>
  <c r="E142" i="1"/>
  <c r="D142" i="1"/>
  <c r="N142" i="1" s="1"/>
  <c r="C142" i="1"/>
  <c r="B142" i="1"/>
  <c r="K141" i="1"/>
  <c r="J141" i="1"/>
  <c r="I141" i="1"/>
  <c r="H141" i="1"/>
  <c r="G141" i="1"/>
  <c r="F141" i="1"/>
  <c r="E141" i="1"/>
  <c r="D141" i="1"/>
  <c r="C141" i="1"/>
  <c r="B141" i="1"/>
  <c r="L140" i="1"/>
  <c r="K140" i="1"/>
  <c r="J140" i="1"/>
  <c r="O140" i="1" s="1"/>
  <c r="I140" i="1"/>
  <c r="H140" i="1"/>
  <c r="G140" i="1"/>
  <c r="F140" i="1"/>
  <c r="E140" i="1"/>
  <c r="D140" i="1"/>
  <c r="C140" i="1"/>
  <c r="B140" i="1"/>
  <c r="K139" i="1"/>
  <c r="J139" i="1"/>
  <c r="I139" i="1"/>
  <c r="H139" i="1"/>
  <c r="G139" i="1"/>
  <c r="F139" i="1"/>
  <c r="L139" i="1" s="1"/>
  <c r="E139" i="1"/>
  <c r="D139" i="1"/>
  <c r="C139" i="1"/>
  <c r="B139" i="1"/>
  <c r="K138" i="1"/>
  <c r="J138" i="1"/>
  <c r="O138" i="1" s="1"/>
  <c r="I138" i="1"/>
  <c r="H138" i="1"/>
  <c r="G138" i="1"/>
  <c r="F138" i="1"/>
  <c r="E138" i="1"/>
  <c r="D138" i="1"/>
  <c r="N138" i="1" s="1"/>
  <c r="C138" i="1"/>
  <c r="B138" i="1"/>
  <c r="K137" i="1"/>
  <c r="J137" i="1"/>
  <c r="O137" i="1" s="1"/>
  <c r="I137" i="1"/>
  <c r="H137" i="1"/>
  <c r="G137" i="1"/>
  <c r="F137" i="1"/>
  <c r="L137" i="1" s="1"/>
  <c r="E137" i="1"/>
  <c r="D137" i="1"/>
  <c r="C137" i="1"/>
  <c r="B137" i="1"/>
  <c r="K136" i="1"/>
  <c r="J136" i="1"/>
  <c r="I136" i="1"/>
  <c r="H136" i="1"/>
  <c r="G136" i="1"/>
  <c r="F136" i="1"/>
  <c r="E136" i="1"/>
  <c r="L136" i="1" s="1"/>
  <c r="D136" i="1"/>
  <c r="C136" i="1"/>
  <c r="B136" i="1"/>
  <c r="K135" i="1"/>
  <c r="J135" i="1"/>
  <c r="I135" i="1"/>
  <c r="H135" i="1"/>
  <c r="G135" i="1"/>
  <c r="F135" i="1"/>
  <c r="E135" i="1"/>
  <c r="D135" i="1"/>
  <c r="M135" i="1" s="1"/>
  <c r="C135" i="1"/>
  <c r="B135" i="1"/>
  <c r="K134" i="1"/>
  <c r="J134" i="1"/>
  <c r="I134" i="1"/>
  <c r="H134" i="1"/>
  <c r="G134" i="1"/>
  <c r="F134" i="1"/>
  <c r="E134" i="1"/>
  <c r="D134" i="1"/>
  <c r="N134" i="1" s="1"/>
  <c r="C134" i="1"/>
  <c r="B134" i="1"/>
  <c r="K133" i="1"/>
  <c r="J133" i="1"/>
  <c r="O133" i="1" s="1"/>
  <c r="I133" i="1"/>
  <c r="H133" i="1"/>
  <c r="G133" i="1"/>
  <c r="F133" i="1"/>
  <c r="E133" i="1"/>
  <c r="D133" i="1"/>
  <c r="M133" i="1" s="1"/>
  <c r="C133" i="1"/>
  <c r="B133" i="1"/>
  <c r="K132" i="1"/>
  <c r="J132" i="1"/>
  <c r="I132" i="1"/>
  <c r="H132" i="1"/>
  <c r="G132" i="1"/>
  <c r="F132" i="1"/>
  <c r="E132" i="1"/>
  <c r="D132" i="1"/>
  <c r="C132" i="1"/>
  <c r="B132" i="1"/>
  <c r="K131" i="1"/>
  <c r="J131" i="1"/>
  <c r="O131" i="1" s="1"/>
  <c r="I131" i="1"/>
  <c r="H131" i="1"/>
  <c r="G131" i="1"/>
  <c r="F131" i="1"/>
  <c r="E131" i="1"/>
  <c r="D131" i="1"/>
  <c r="M131" i="1" s="1"/>
  <c r="C131" i="1"/>
  <c r="B131" i="1"/>
  <c r="K130" i="1"/>
  <c r="J130" i="1"/>
  <c r="I130" i="1"/>
  <c r="H130" i="1"/>
  <c r="G130" i="1"/>
  <c r="F130" i="1"/>
  <c r="E130" i="1"/>
  <c r="D130" i="1"/>
  <c r="N130" i="1" s="1"/>
  <c r="C130" i="1"/>
  <c r="B130" i="1"/>
  <c r="K129" i="1"/>
  <c r="J129" i="1"/>
  <c r="O129" i="1" s="1"/>
  <c r="I129" i="1"/>
  <c r="H129" i="1"/>
  <c r="G129" i="1"/>
  <c r="F129" i="1"/>
  <c r="E129" i="1"/>
  <c r="D129" i="1"/>
  <c r="C129" i="1"/>
  <c r="B129" i="1"/>
  <c r="K128" i="1"/>
  <c r="J128" i="1"/>
  <c r="I128" i="1"/>
  <c r="H128" i="1"/>
  <c r="G128" i="1"/>
  <c r="F128" i="1"/>
  <c r="E128" i="1"/>
  <c r="D128" i="1"/>
  <c r="N128" i="1" s="1"/>
  <c r="C128" i="1"/>
  <c r="B128" i="1"/>
  <c r="K127" i="1"/>
  <c r="J127" i="1"/>
  <c r="O127" i="1" s="1"/>
  <c r="I127" i="1"/>
  <c r="H127" i="1"/>
  <c r="G127" i="1"/>
  <c r="F127" i="1"/>
  <c r="E127" i="1"/>
  <c r="D127" i="1"/>
  <c r="M127" i="1" s="1"/>
  <c r="C127" i="1"/>
  <c r="B127" i="1"/>
  <c r="K126" i="1"/>
  <c r="J126" i="1"/>
  <c r="O126" i="1" s="1"/>
  <c r="I126" i="1"/>
  <c r="H126" i="1"/>
  <c r="G126" i="1"/>
  <c r="F126" i="1"/>
  <c r="E126" i="1"/>
  <c r="D126" i="1"/>
  <c r="N126" i="1" s="1"/>
  <c r="C126" i="1"/>
  <c r="B126" i="1"/>
  <c r="K125" i="1"/>
  <c r="J125" i="1"/>
  <c r="O125" i="1" s="1"/>
  <c r="I125" i="1"/>
  <c r="H125" i="1"/>
  <c r="G125" i="1"/>
  <c r="F125" i="1"/>
  <c r="E125" i="1"/>
  <c r="D125" i="1"/>
  <c r="C125" i="1"/>
  <c r="B125" i="1"/>
  <c r="K124" i="1"/>
  <c r="J124" i="1"/>
  <c r="I124" i="1"/>
  <c r="H124" i="1"/>
  <c r="G124" i="1"/>
  <c r="F124" i="1"/>
  <c r="E124" i="1"/>
  <c r="D124" i="1"/>
  <c r="C124" i="1"/>
  <c r="B124" i="1"/>
  <c r="H122" i="1"/>
  <c r="G122" i="1"/>
  <c r="D122" i="1"/>
  <c r="K121" i="1"/>
  <c r="J121" i="1"/>
  <c r="M121" i="1" s="1"/>
  <c r="I121" i="1"/>
  <c r="H121" i="1"/>
  <c r="G121" i="1"/>
  <c r="F121" i="1"/>
  <c r="E121" i="1"/>
  <c r="D121" i="1"/>
  <c r="C121" i="1"/>
  <c r="B121" i="1"/>
  <c r="K120" i="1"/>
  <c r="J120" i="1"/>
  <c r="O120" i="1" s="1"/>
  <c r="I120" i="1"/>
  <c r="H120" i="1"/>
  <c r="G120" i="1"/>
  <c r="F120" i="1"/>
  <c r="L120" i="1" s="1"/>
  <c r="E120" i="1"/>
  <c r="D120" i="1"/>
  <c r="C120" i="1"/>
  <c r="B120" i="1"/>
  <c r="K119" i="1"/>
  <c r="J119" i="1"/>
  <c r="I119" i="1"/>
  <c r="H119" i="1"/>
  <c r="G119" i="1"/>
  <c r="F119" i="1"/>
  <c r="E119" i="1"/>
  <c r="D119" i="1"/>
  <c r="C119" i="1"/>
  <c r="B119" i="1"/>
  <c r="L118" i="1"/>
  <c r="K118" i="1"/>
  <c r="J118" i="1"/>
  <c r="O118" i="1" s="1"/>
  <c r="I118" i="1"/>
  <c r="H118" i="1"/>
  <c r="G118" i="1"/>
  <c r="F118" i="1"/>
  <c r="E118" i="1"/>
  <c r="D118" i="1"/>
  <c r="C118" i="1"/>
  <c r="B118" i="1"/>
  <c r="K117" i="1"/>
  <c r="J117" i="1"/>
  <c r="I117" i="1"/>
  <c r="H117" i="1"/>
  <c r="G117" i="1"/>
  <c r="F117" i="1"/>
  <c r="E117" i="1"/>
  <c r="L117" i="1" s="1"/>
  <c r="D117" i="1"/>
  <c r="M117" i="1" s="1"/>
  <c r="C117" i="1"/>
  <c r="B117" i="1"/>
  <c r="K116" i="1"/>
  <c r="J116" i="1"/>
  <c r="I116" i="1"/>
  <c r="H116" i="1"/>
  <c r="G116" i="1"/>
  <c r="F116" i="1"/>
  <c r="E116" i="1"/>
  <c r="N116" i="1" s="1"/>
  <c r="D116" i="1"/>
  <c r="C116" i="1"/>
  <c r="B116" i="1"/>
  <c r="K115" i="1"/>
  <c r="J115" i="1"/>
  <c r="I115" i="1"/>
  <c r="H115" i="1"/>
  <c r="G115" i="1"/>
  <c r="F115" i="1"/>
  <c r="L115" i="1" s="1"/>
  <c r="E115" i="1"/>
  <c r="D115" i="1"/>
  <c r="M115" i="1" s="1"/>
  <c r="C115" i="1"/>
  <c r="B115" i="1"/>
  <c r="K114" i="1"/>
  <c r="J114" i="1"/>
  <c r="I114" i="1"/>
  <c r="H114" i="1"/>
  <c r="G114" i="1"/>
  <c r="F114" i="1"/>
  <c r="L114" i="1" s="1"/>
  <c r="E114" i="1"/>
  <c r="D114" i="1"/>
  <c r="C114" i="1"/>
  <c r="B114" i="1"/>
  <c r="K113" i="1"/>
  <c r="J113" i="1"/>
  <c r="I113" i="1"/>
  <c r="H113" i="1"/>
  <c r="G113" i="1"/>
  <c r="F113" i="1"/>
  <c r="L113" i="1" s="1"/>
  <c r="E113" i="1"/>
  <c r="D113" i="1"/>
  <c r="N113" i="1" s="1"/>
  <c r="C113" i="1"/>
  <c r="B113" i="1"/>
  <c r="K112" i="1"/>
  <c r="J112" i="1"/>
  <c r="I112" i="1"/>
  <c r="H112" i="1"/>
  <c r="G112" i="1"/>
  <c r="F112" i="1"/>
  <c r="E112" i="1"/>
  <c r="N112" i="1" s="1"/>
  <c r="D112" i="1"/>
  <c r="M112" i="1" s="1"/>
  <c r="C112" i="1"/>
  <c r="B112" i="1"/>
  <c r="K111" i="1"/>
  <c r="J111" i="1"/>
  <c r="I111" i="1"/>
  <c r="H111" i="1"/>
  <c r="G111" i="1"/>
  <c r="F111" i="1"/>
  <c r="L111" i="1" s="1"/>
  <c r="E111" i="1"/>
  <c r="D111" i="1"/>
  <c r="N111" i="1" s="1"/>
  <c r="C111" i="1"/>
  <c r="B111" i="1"/>
  <c r="K110" i="1"/>
  <c r="J110" i="1"/>
  <c r="I110" i="1"/>
  <c r="H110" i="1"/>
  <c r="G110" i="1"/>
  <c r="F110" i="1"/>
  <c r="L110" i="1" s="1"/>
  <c r="E110" i="1"/>
  <c r="D110" i="1"/>
  <c r="C110" i="1"/>
  <c r="B110" i="1"/>
  <c r="K109" i="1"/>
  <c r="J109" i="1"/>
  <c r="I109" i="1"/>
  <c r="H109" i="1"/>
  <c r="G109" i="1"/>
  <c r="F109" i="1"/>
  <c r="E109" i="1"/>
  <c r="D109" i="1"/>
  <c r="M109" i="1" s="1"/>
  <c r="C109" i="1"/>
  <c r="B109" i="1"/>
  <c r="K108" i="1"/>
  <c r="J108" i="1"/>
  <c r="I108" i="1"/>
  <c r="H108" i="1"/>
  <c r="G108" i="1"/>
  <c r="F108" i="1"/>
  <c r="E108" i="1"/>
  <c r="D108" i="1"/>
  <c r="C108" i="1"/>
  <c r="B108" i="1"/>
  <c r="K107" i="1"/>
  <c r="J107" i="1"/>
  <c r="I107" i="1"/>
  <c r="H107" i="1"/>
  <c r="G107" i="1"/>
  <c r="F107" i="1"/>
  <c r="E107" i="1"/>
  <c r="D107" i="1"/>
  <c r="C107" i="1"/>
  <c r="B107" i="1"/>
  <c r="K106" i="1"/>
  <c r="J106" i="1"/>
  <c r="I106" i="1"/>
  <c r="H106" i="1"/>
  <c r="G106" i="1"/>
  <c r="F106" i="1"/>
  <c r="L106" i="1" s="1"/>
  <c r="E106" i="1"/>
  <c r="D106" i="1"/>
  <c r="C106" i="1"/>
  <c r="B106" i="1"/>
  <c r="K105" i="1"/>
  <c r="J105" i="1"/>
  <c r="I105" i="1"/>
  <c r="H105" i="1"/>
  <c r="G105" i="1"/>
  <c r="F105" i="1"/>
  <c r="E105" i="1"/>
  <c r="L105" i="1" s="1"/>
  <c r="D105" i="1"/>
  <c r="C105" i="1"/>
  <c r="B105" i="1"/>
  <c r="K104" i="1"/>
  <c r="J104" i="1"/>
  <c r="I104" i="1"/>
  <c r="H104" i="1"/>
  <c r="G104" i="1"/>
  <c r="F104" i="1"/>
  <c r="E104" i="1"/>
  <c r="D104" i="1"/>
  <c r="M104" i="1" s="1"/>
  <c r="C104" i="1"/>
  <c r="B104" i="1"/>
  <c r="K103" i="1"/>
  <c r="J103" i="1"/>
  <c r="I103" i="1"/>
  <c r="H103" i="1"/>
  <c r="G103" i="1"/>
  <c r="F103" i="1"/>
  <c r="L103" i="1" s="1"/>
  <c r="E103" i="1"/>
  <c r="D103" i="1"/>
  <c r="C103" i="1"/>
  <c r="B103" i="1"/>
  <c r="K102" i="1"/>
  <c r="J102" i="1"/>
  <c r="I102" i="1"/>
  <c r="H102" i="1"/>
  <c r="G102" i="1"/>
  <c r="F102" i="1"/>
  <c r="L102" i="1" s="1"/>
  <c r="E102" i="1"/>
  <c r="D102" i="1"/>
  <c r="C102" i="1"/>
  <c r="B102" i="1"/>
  <c r="K101" i="1"/>
  <c r="J101" i="1"/>
  <c r="I101" i="1"/>
  <c r="H101" i="1"/>
  <c r="G101" i="1"/>
  <c r="F101" i="1"/>
  <c r="E101" i="1"/>
  <c r="N101" i="1" s="1"/>
  <c r="D101" i="1"/>
  <c r="M101" i="1" s="1"/>
  <c r="C101" i="1"/>
  <c r="B101" i="1"/>
  <c r="K100" i="1"/>
  <c r="J100" i="1"/>
  <c r="O100" i="1" s="1"/>
  <c r="I100" i="1"/>
  <c r="H100" i="1"/>
  <c r="G100" i="1"/>
  <c r="F100" i="1"/>
  <c r="L100" i="1" s="1"/>
  <c r="E100" i="1"/>
  <c r="D100" i="1"/>
  <c r="N100" i="1" s="1"/>
  <c r="C100" i="1"/>
  <c r="B100" i="1"/>
  <c r="K99" i="1"/>
  <c r="J99" i="1"/>
  <c r="I99" i="1"/>
  <c r="H99" i="1"/>
  <c r="G99" i="1"/>
  <c r="F99" i="1"/>
  <c r="L99" i="1" s="1"/>
  <c r="E99" i="1"/>
  <c r="D99" i="1"/>
  <c r="C99" i="1"/>
  <c r="B99" i="1"/>
  <c r="K98" i="1"/>
  <c r="J98" i="1"/>
  <c r="O98" i="1" s="1"/>
  <c r="I98" i="1"/>
  <c r="H98" i="1"/>
  <c r="G98" i="1"/>
  <c r="F98" i="1"/>
  <c r="L98" i="1" s="1"/>
  <c r="E98" i="1"/>
  <c r="D98" i="1"/>
  <c r="C98" i="1"/>
  <c r="B98" i="1"/>
  <c r="K97" i="1"/>
  <c r="J97" i="1"/>
  <c r="I97" i="1"/>
  <c r="H97" i="1"/>
  <c r="G97" i="1"/>
  <c r="F97" i="1"/>
  <c r="E97" i="1"/>
  <c r="L97" i="1" s="1"/>
  <c r="D97" i="1"/>
  <c r="C97" i="1"/>
  <c r="B97" i="1"/>
  <c r="K96" i="1"/>
  <c r="J96" i="1"/>
  <c r="M96" i="1" s="1"/>
  <c r="I96" i="1"/>
  <c r="H96" i="1"/>
  <c r="G96" i="1"/>
  <c r="F96" i="1"/>
  <c r="E96" i="1"/>
  <c r="N96" i="1" s="1"/>
  <c r="D96" i="1"/>
  <c r="C96" i="1"/>
  <c r="B96" i="1"/>
  <c r="K95" i="1"/>
  <c r="J95" i="1"/>
  <c r="O95" i="1" s="1"/>
  <c r="I95" i="1"/>
  <c r="H95" i="1"/>
  <c r="G95" i="1"/>
  <c r="F95" i="1"/>
  <c r="E95" i="1"/>
  <c r="L95" i="1" s="1"/>
  <c r="D95" i="1"/>
  <c r="M95" i="1" s="1"/>
  <c r="C95" i="1"/>
  <c r="B95" i="1"/>
  <c r="K94" i="1"/>
  <c r="J94" i="1"/>
  <c r="I94" i="1"/>
  <c r="H94" i="1"/>
  <c r="G94" i="1"/>
  <c r="F94" i="1"/>
  <c r="E94" i="1"/>
  <c r="D94" i="1"/>
  <c r="C94" i="1"/>
  <c r="B94" i="1"/>
  <c r="K93" i="1"/>
  <c r="J93" i="1"/>
  <c r="O93" i="1" s="1"/>
  <c r="I93" i="1"/>
  <c r="H93" i="1"/>
  <c r="G93" i="1"/>
  <c r="F93" i="1"/>
  <c r="L93" i="1" s="1"/>
  <c r="E93" i="1"/>
  <c r="D93" i="1"/>
  <c r="M93" i="1" s="1"/>
  <c r="C93" i="1"/>
  <c r="B93" i="1"/>
  <c r="K92" i="1"/>
  <c r="J92" i="1"/>
  <c r="O92" i="1" s="1"/>
  <c r="I92" i="1"/>
  <c r="H92" i="1"/>
  <c r="G92" i="1"/>
  <c r="F92" i="1"/>
  <c r="L92" i="1" s="1"/>
  <c r="E92" i="1"/>
  <c r="D92" i="1"/>
  <c r="N92" i="1" s="1"/>
  <c r="C92" i="1"/>
  <c r="B92" i="1"/>
  <c r="K91" i="1"/>
  <c r="J91" i="1"/>
  <c r="I91" i="1"/>
  <c r="H91" i="1"/>
  <c r="G91" i="1"/>
  <c r="F91" i="1"/>
  <c r="E91" i="1"/>
  <c r="N91" i="1" s="1"/>
  <c r="D91" i="1"/>
  <c r="M91" i="1" s="1"/>
  <c r="C91" i="1"/>
  <c r="B91" i="1"/>
  <c r="K90" i="1"/>
  <c r="J90" i="1"/>
  <c r="I90" i="1"/>
  <c r="H90" i="1"/>
  <c r="G90" i="1"/>
  <c r="F90" i="1"/>
  <c r="L90" i="1" s="1"/>
  <c r="E90" i="1"/>
  <c r="D90" i="1"/>
  <c r="N90" i="1" s="1"/>
  <c r="C90" i="1"/>
  <c r="B90" i="1"/>
  <c r="G89" i="1"/>
  <c r="L88" i="1"/>
  <c r="K88" i="1"/>
  <c r="J88" i="1"/>
  <c r="I88" i="1"/>
  <c r="H88" i="1"/>
  <c r="G88" i="1"/>
  <c r="F88" i="1"/>
  <c r="E88" i="1"/>
  <c r="D88" i="1"/>
  <c r="N88" i="1" s="1"/>
  <c r="C88" i="1"/>
  <c r="B88" i="1"/>
  <c r="K87" i="1"/>
  <c r="J87" i="1"/>
  <c r="I87" i="1"/>
  <c r="H87" i="1"/>
  <c r="G87" i="1"/>
  <c r="F87" i="1"/>
  <c r="L87" i="1" s="1"/>
  <c r="E87" i="1"/>
  <c r="N87" i="1" s="1"/>
  <c r="D87" i="1"/>
  <c r="M87" i="1" s="1"/>
  <c r="C87" i="1"/>
  <c r="B87" i="1"/>
  <c r="K86" i="1"/>
  <c r="J86" i="1"/>
  <c r="M86" i="1" s="1"/>
  <c r="I86" i="1"/>
  <c r="H86" i="1"/>
  <c r="G86" i="1"/>
  <c r="F86" i="1"/>
  <c r="L86" i="1" s="1"/>
  <c r="E86" i="1"/>
  <c r="D86" i="1"/>
  <c r="N86" i="1" s="1"/>
  <c r="C86" i="1"/>
  <c r="B86" i="1"/>
  <c r="K85" i="1"/>
  <c r="J85" i="1"/>
  <c r="I85" i="1"/>
  <c r="H85" i="1"/>
  <c r="G85" i="1"/>
  <c r="F85" i="1"/>
  <c r="E85" i="1"/>
  <c r="L85" i="1" s="1"/>
  <c r="D85" i="1"/>
  <c r="C85" i="1"/>
  <c r="B85" i="1"/>
  <c r="L84" i="1"/>
  <c r="K84" i="1"/>
  <c r="J84" i="1"/>
  <c r="I84" i="1"/>
  <c r="H84" i="1"/>
  <c r="G84" i="1"/>
  <c r="F84" i="1"/>
  <c r="E84" i="1"/>
  <c r="D84" i="1"/>
  <c r="N84" i="1" s="1"/>
  <c r="C84" i="1"/>
  <c r="B84" i="1"/>
  <c r="K83" i="1"/>
  <c r="J83" i="1"/>
  <c r="I83" i="1"/>
  <c r="H83" i="1"/>
  <c r="G83" i="1"/>
  <c r="F83" i="1"/>
  <c r="L83" i="1" s="1"/>
  <c r="E83" i="1"/>
  <c r="N83" i="1" s="1"/>
  <c r="D83" i="1"/>
  <c r="M83" i="1" s="1"/>
  <c r="C83" i="1"/>
  <c r="B83" i="1"/>
  <c r="K82" i="1"/>
  <c r="J82" i="1"/>
  <c r="M82" i="1" s="1"/>
  <c r="I82" i="1"/>
  <c r="H82" i="1"/>
  <c r="G82" i="1"/>
  <c r="F82" i="1"/>
  <c r="L82" i="1" s="1"/>
  <c r="E82" i="1"/>
  <c r="D82" i="1"/>
  <c r="N82" i="1" s="1"/>
  <c r="C82" i="1"/>
  <c r="B82" i="1"/>
  <c r="K81" i="1"/>
  <c r="J81" i="1"/>
  <c r="I81" i="1"/>
  <c r="O81" i="1" s="1"/>
  <c r="H81" i="1"/>
  <c r="G81" i="1"/>
  <c r="F81" i="1"/>
  <c r="E81" i="1"/>
  <c r="L81" i="1" s="1"/>
  <c r="D81" i="1"/>
  <c r="C81" i="1"/>
  <c r="B81" i="1"/>
  <c r="K80" i="1"/>
  <c r="J80" i="1"/>
  <c r="I80" i="1"/>
  <c r="H80" i="1"/>
  <c r="G80" i="1"/>
  <c r="F80" i="1"/>
  <c r="L80" i="1" s="1"/>
  <c r="E80" i="1"/>
  <c r="D80" i="1"/>
  <c r="N80" i="1" s="1"/>
  <c r="C80" i="1"/>
  <c r="B80" i="1"/>
  <c r="K79" i="1"/>
  <c r="J79" i="1"/>
  <c r="I79" i="1"/>
  <c r="H79" i="1"/>
  <c r="G79" i="1"/>
  <c r="F79" i="1"/>
  <c r="L79" i="1" s="1"/>
  <c r="E79" i="1"/>
  <c r="D79" i="1"/>
  <c r="C79" i="1"/>
  <c r="B79" i="1"/>
  <c r="K78" i="1"/>
  <c r="J78" i="1"/>
  <c r="M78" i="1" s="1"/>
  <c r="I78" i="1"/>
  <c r="H78" i="1"/>
  <c r="G78" i="1"/>
  <c r="F78" i="1"/>
  <c r="L78" i="1" s="1"/>
  <c r="E78" i="1"/>
  <c r="D78" i="1"/>
  <c r="N78" i="1" s="1"/>
  <c r="C78" i="1"/>
  <c r="B78" i="1"/>
  <c r="K77" i="1"/>
  <c r="J77" i="1"/>
  <c r="I77" i="1"/>
  <c r="O77" i="1" s="1"/>
  <c r="H77" i="1"/>
  <c r="G77" i="1"/>
  <c r="F77" i="1"/>
  <c r="E77" i="1"/>
  <c r="L77" i="1" s="1"/>
  <c r="D77" i="1"/>
  <c r="C77" i="1"/>
  <c r="B77" i="1"/>
  <c r="K76" i="1"/>
  <c r="J76" i="1"/>
  <c r="I76" i="1"/>
  <c r="H76" i="1"/>
  <c r="G76" i="1"/>
  <c r="F76" i="1"/>
  <c r="L76" i="1" s="1"/>
  <c r="E76" i="1"/>
  <c r="D76" i="1"/>
  <c r="N76" i="1" s="1"/>
  <c r="C76" i="1"/>
  <c r="B76" i="1"/>
  <c r="K75" i="1"/>
  <c r="J75" i="1"/>
  <c r="I75" i="1"/>
  <c r="H75" i="1"/>
  <c r="G75" i="1"/>
  <c r="F75" i="1"/>
  <c r="L75" i="1" s="1"/>
  <c r="E75" i="1"/>
  <c r="D75" i="1"/>
  <c r="C75" i="1"/>
  <c r="B75" i="1"/>
  <c r="K74" i="1"/>
  <c r="J74" i="1"/>
  <c r="M74" i="1" s="1"/>
  <c r="I74" i="1"/>
  <c r="H74" i="1"/>
  <c r="G74" i="1"/>
  <c r="F74" i="1"/>
  <c r="L74" i="1" s="1"/>
  <c r="E74" i="1"/>
  <c r="D74" i="1"/>
  <c r="N74" i="1" s="1"/>
  <c r="C74" i="1"/>
  <c r="B74" i="1"/>
  <c r="K73" i="1"/>
  <c r="J73" i="1"/>
  <c r="I73" i="1"/>
  <c r="O73" i="1" s="1"/>
  <c r="H73" i="1"/>
  <c r="G73" i="1"/>
  <c r="F73" i="1"/>
  <c r="E73" i="1"/>
  <c r="L73" i="1" s="1"/>
  <c r="D73" i="1"/>
  <c r="C73" i="1"/>
  <c r="B73" i="1"/>
  <c r="K72" i="1"/>
  <c r="J72" i="1"/>
  <c r="I72" i="1"/>
  <c r="H72" i="1"/>
  <c r="G72" i="1"/>
  <c r="F72" i="1"/>
  <c r="L72" i="1" s="1"/>
  <c r="E72" i="1"/>
  <c r="D72" i="1"/>
  <c r="N72" i="1" s="1"/>
  <c r="C72" i="1"/>
  <c r="B72" i="1"/>
  <c r="K71" i="1"/>
  <c r="J71" i="1"/>
  <c r="I71" i="1"/>
  <c r="H71" i="1"/>
  <c r="G71" i="1"/>
  <c r="F71" i="1"/>
  <c r="L71" i="1" s="1"/>
  <c r="E71" i="1"/>
  <c r="D71" i="1"/>
  <c r="C71" i="1"/>
  <c r="B71" i="1"/>
  <c r="K70" i="1"/>
  <c r="J70" i="1"/>
  <c r="M70" i="1" s="1"/>
  <c r="I70" i="1"/>
  <c r="H70" i="1"/>
  <c r="G70" i="1"/>
  <c r="F70" i="1"/>
  <c r="L70" i="1" s="1"/>
  <c r="E70" i="1"/>
  <c r="D70" i="1"/>
  <c r="N70" i="1" s="1"/>
  <c r="C70" i="1"/>
  <c r="B70" i="1"/>
  <c r="K69" i="1"/>
  <c r="J69" i="1"/>
  <c r="I69" i="1"/>
  <c r="O69" i="1" s="1"/>
  <c r="H69" i="1"/>
  <c r="G69" i="1"/>
  <c r="F69" i="1"/>
  <c r="E69" i="1"/>
  <c r="L69" i="1" s="1"/>
  <c r="D69" i="1"/>
  <c r="C69" i="1"/>
  <c r="B69" i="1"/>
  <c r="K68" i="1"/>
  <c r="J68" i="1"/>
  <c r="I68" i="1"/>
  <c r="H68" i="1"/>
  <c r="G68" i="1"/>
  <c r="F68" i="1"/>
  <c r="L68" i="1" s="1"/>
  <c r="E68" i="1"/>
  <c r="D68" i="1"/>
  <c r="M68" i="1" s="1"/>
  <c r="C68" i="1"/>
  <c r="B68" i="1"/>
  <c r="L67" i="1"/>
  <c r="K67" i="1"/>
  <c r="J67" i="1"/>
  <c r="O67" i="1" s="1"/>
  <c r="I67" i="1"/>
  <c r="H67" i="1"/>
  <c r="G67" i="1"/>
  <c r="F67" i="1"/>
  <c r="E67" i="1"/>
  <c r="D67" i="1"/>
  <c r="N67" i="1" s="1"/>
  <c r="C67" i="1"/>
  <c r="B67" i="1"/>
  <c r="K66" i="1"/>
  <c r="J66" i="1"/>
  <c r="O66" i="1" s="1"/>
  <c r="I66" i="1"/>
  <c r="H66" i="1"/>
  <c r="G66" i="1"/>
  <c r="F66" i="1"/>
  <c r="L66" i="1" s="1"/>
  <c r="E66" i="1"/>
  <c r="N66" i="1" s="1"/>
  <c r="D66" i="1"/>
  <c r="M66" i="1" s="1"/>
  <c r="C66" i="1"/>
  <c r="B66" i="1"/>
  <c r="K65" i="1"/>
  <c r="J65" i="1"/>
  <c r="M65" i="1" s="1"/>
  <c r="I65" i="1"/>
  <c r="H65" i="1"/>
  <c r="G65" i="1"/>
  <c r="F65" i="1"/>
  <c r="L65" i="1" s="1"/>
  <c r="E65" i="1"/>
  <c r="D65" i="1"/>
  <c r="N65" i="1" s="1"/>
  <c r="C65" i="1"/>
  <c r="B65" i="1"/>
  <c r="K64" i="1"/>
  <c r="J64" i="1"/>
  <c r="I64" i="1"/>
  <c r="O64" i="1" s="1"/>
  <c r="H64" i="1"/>
  <c r="G64" i="1"/>
  <c r="F64" i="1"/>
  <c r="E64" i="1"/>
  <c r="L64" i="1" s="1"/>
  <c r="D64" i="1"/>
  <c r="C64" i="1"/>
  <c r="B64" i="1"/>
  <c r="K63" i="1"/>
  <c r="J63" i="1"/>
  <c r="I63" i="1"/>
  <c r="H63" i="1"/>
  <c r="G63" i="1"/>
  <c r="F63" i="1"/>
  <c r="L63" i="1" s="1"/>
  <c r="E63" i="1"/>
  <c r="D63" i="1"/>
  <c r="N63" i="1" s="1"/>
  <c r="C63" i="1"/>
  <c r="B63" i="1"/>
  <c r="K62" i="1"/>
  <c r="J62" i="1"/>
  <c r="I62" i="1"/>
  <c r="H62" i="1"/>
  <c r="G62" i="1"/>
  <c r="F62" i="1"/>
  <c r="L62" i="1" s="1"/>
  <c r="E62" i="1"/>
  <c r="D62" i="1"/>
  <c r="C62" i="1"/>
  <c r="B62" i="1"/>
  <c r="K61" i="1"/>
  <c r="J61" i="1"/>
  <c r="I61" i="1"/>
  <c r="H61" i="1"/>
  <c r="G61" i="1"/>
  <c r="F61" i="1"/>
  <c r="L61" i="1" s="1"/>
  <c r="E61" i="1"/>
  <c r="D61" i="1"/>
  <c r="N61" i="1" s="1"/>
  <c r="C61" i="1"/>
  <c r="B61" i="1"/>
  <c r="K60" i="1"/>
  <c r="J60" i="1"/>
  <c r="I60" i="1"/>
  <c r="H60" i="1"/>
  <c r="G60" i="1"/>
  <c r="F60" i="1"/>
  <c r="E60" i="1"/>
  <c r="D60" i="1"/>
  <c r="N60" i="1" s="1"/>
  <c r="C60" i="1"/>
  <c r="B60" i="1"/>
  <c r="L59" i="1"/>
  <c r="K59" i="1"/>
  <c r="J59" i="1"/>
  <c r="I59" i="1"/>
  <c r="H59" i="1"/>
  <c r="G59" i="1"/>
  <c r="F59" i="1"/>
  <c r="E59" i="1"/>
  <c r="D59" i="1"/>
  <c r="N59" i="1" s="1"/>
  <c r="C59" i="1"/>
  <c r="B59" i="1"/>
  <c r="K58" i="1"/>
  <c r="J58" i="1"/>
  <c r="I58" i="1"/>
  <c r="H58" i="1"/>
  <c r="G58" i="1"/>
  <c r="F58" i="1"/>
  <c r="E58" i="1"/>
  <c r="D58" i="1"/>
  <c r="C58" i="1"/>
  <c r="B58" i="1"/>
  <c r="N58" i="1" l="1"/>
  <c r="M58" i="1"/>
  <c r="O59" i="1"/>
  <c r="L60" i="1"/>
  <c r="M60" i="1"/>
  <c r="N62" i="1"/>
  <c r="N68" i="1"/>
  <c r="N71" i="1"/>
  <c r="N75" i="1"/>
  <c r="N79" i="1"/>
  <c r="L91" i="1"/>
  <c r="O91" i="1"/>
  <c r="M125" i="1"/>
  <c r="N132" i="1"/>
  <c r="N141" i="1"/>
  <c r="N150" i="1"/>
  <c r="L183" i="1"/>
  <c r="M211" i="1"/>
  <c r="O211" i="1"/>
  <c r="M63" i="1"/>
  <c r="O71" i="1"/>
  <c r="M72" i="1"/>
  <c r="O75" i="1"/>
  <c r="M76" i="1"/>
  <c r="O79" i="1"/>
  <c r="M80" i="1"/>
  <c r="M90" i="1"/>
  <c r="M129" i="1"/>
  <c r="N154" i="1"/>
  <c r="N169" i="1"/>
  <c r="M199" i="1"/>
  <c r="N115" i="1"/>
  <c r="N172" i="1"/>
  <c r="L58" i="1"/>
  <c r="N64" i="1"/>
  <c r="N69" i="1"/>
  <c r="N73" i="1"/>
  <c r="N77" i="1"/>
  <c r="N81" i="1"/>
  <c r="N85" i="1"/>
  <c r="N94" i="1"/>
  <c r="N124" i="1"/>
  <c r="N153" i="1"/>
  <c r="N173" i="1"/>
  <c r="N192" i="1"/>
  <c r="L210" i="1"/>
  <c r="N93" i="1"/>
  <c r="L94" i="1"/>
  <c r="O94" i="1"/>
  <c r="N99" i="1"/>
  <c r="L101" i="1"/>
  <c r="M103" i="1"/>
  <c r="N104" i="1"/>
  <c r="M107" i="1"/>
  <c r="N107" i="1"/>
  <c r="N108" i="1"/>
  <c r="L112" i="1"/>
  <c r="M116" i="1"/>
  <c r="N119" i="1"/>
  <c r="L124" i="1"/>
  <c r="O124" i="1"/>
  <c r="L127" i="1"/>
  <c r="L128" i="1"/>
  <c r="O128" i="1"/>
  <c r="L131" i="1"/>
  <c r="L132" i="1"/>
  <c r="O132" i="1"/>
  <c r="L135" i="1"/>
  <c r="O136" i="1"/>
  <c r="N139" i="1"/>
  <c r="L141" i="1"/>
  <c r="O141" i="1"/>
  <c r="L145" i="1"/>
  <c r="O145" i="1"/>
  <c r="L150" i="1"/>
  <c r="O150" i="1"/>
  <c r="L154" i="1"/>
  <c r="M161" i="1"/>
  <c r="N161" i="1"/>
  <c r="L164" i="1"/>
  <c r="O164" i="1"/>
  <c r="L169" i="1"/>
  <c r="O169" i="1"/>
  <c r="L173" i="1"/>
  <c r="M180" i="1"/>
  <c r="N180" i="1"/>
  <c r="O183" i="1"/>
  <c r="O187" i="1"/>
  <c r="N190" i="1"/>
  <c r="L192" i="1"/>
  <c r="O192" i="1"/>
  <c r="N198" i="1"/>
  <c r="O202" i="1"/>
  <c r="L203" i="1"/>
  <c r="M203" i="1"/>
  <c r="L207" i="1"/>
  <c r="M207" i="1"/>
  <c r="N209" i="1"/>
  <c r="N213" i="1"/>
  <c r="L216" i="1"/>
  <c r="L217" i="1"/>
  <c r="M98" i="1"/>
  <c r="N102" i="1"/>
  <c r="M108" i="1"/>
  <c r="M137" i="1"/>
  <c r="N137" i="1"/>
  <c r="L177" i="1"/>
  <c r="L181" i="1"/>
  <c r="M188" i="1"/>
  <c r="N188" i="1"/>
  <c r="M198" i="1"/>
  <c r="N205" i="1"/>
  <c r="N97" i="1"/>
  <c r="O99" i="1"/>
  <c r="N105" i="1"/>
  <c r="L107" i="1"/>
  <c r="L109" i="1"/>
  <c r="N121" i="1"/>
  <c r="L125" i="1"/>
  <c r="L126" i="1"/>
  <c r="L129" i="1"/>
  <c r="L130" i="1"/>
  <c r="O130" i="1"/>
  <c r="L133" i="1"/>
  <c r="L134" i="1"/>
  <c r="O134" i="1"/>
  <c r="L138" i="1"/>
  <c r="N145" i="1"/>
  <c r="O148" i="1"/>
  <c r="L151" i="1"/>
  <c r="O152" i="1"/>
  <c r="N155" i="1"/>
  <c r="L157" i="1"/>
  <c r="O157" i="1"/>
  <c r="L161" i="1"/>
  <c r="O161" i="1"/>
  <c r="N164" i="1"/>
  <c r="O167" i="1"/>
  <c r="L170" i="1"/>
  <c r="N174" i="1"/>
  <c r="L176" i="1"/>
  <c r="L189" i="1"/>
  <c r="N196" i="1"/>
  <c r="L199" i="1"/>
  <c r="O199" i="1"/>
  <c r="O203" i="1"/>
  <c r="L204" i="1"/>
  <c r="O204" i="1"/>
  <c r="N211" i="1"/>
  <c r="N215" i="1"/>
  <c r="N220" i="7"/>
  <c r="M220" i="7"/>
  <c r="M140" i="1"/>
  <c r="N140" i="1"/>
  <c r="F220" i="3"/>
  <c r="L122" i="3"/>
  <c r="L122" i="4"/>
  <c r="F122" i="1"/>
  <c r="N162" i="6"/>
  <c r="M162" i="6"/>
  <c r="H220" i="7"/>
  <c r="H221" i="7" s="1"/>
  <c r="H193" i="1"/>
  <c r="M59" i="1"/>
  <c r="O60" i="1"/>
  <c r="M61" i="1"/>
  <c r="O63" i="1"/>
  <c r="M64" i="1"/>
  <c r="O80" i="1"/>
  <c r="M81" i="1"/>
  <c r="M84" i="1"/>
  <c r="M88" i="1"/>
  <c r="M94" i="1"/>
  <c r="L96" i="1"/>
  <c r="O96" i="1"/>
  <c r="M97" i="1"/>
  <c r="N98" i="1"/>
  <c r="M102" i="1"/>
  <c r="N103" i="1"/>
  <c r="M105" i="1"/>
  <c r="N106" i="1"/>
  <c r="M106" i="1"/>
  <c r="L108" i="1"/>
  <c r="N114" i="1"/>
  <c r="M114" i="1"/>
  <c r="L116" i="1"/>
  <c r="L119" i="1"/>
  <c r="O119" i="1"/>
  <c r="L121" i="1"/>
  <c r="I122" i="1"/>
  <c r="M139" i="1"/>
  <c r="M147" i="1"/>
  <c r="M155" i="1"/>
  <c r="M166" i="1"/>
  <c r="M174" i="1"/>
  <c r="M182" i="1"/>
  <c r="M190" i="1"/>
  <c r="K220" i="2"/>
  <c r="K122" i="1"/>
  <c r="B220" i="2"/>
  <c r="L193" i="4"/>
  <c r="F220" i="4"/>
  <c r="I221" i="6"/>
  <c r="I219" i="1"/>
  <c r="L122" i="13"/>
  <c r="M148" i="1"/>
  <c r="N148" i="1"/>
  <c r="M167" i="1"/>
  <c r="N167" i="1"/>
  <c r="N197" i="1"/>
  <c r="M197" i="1"/>
  <c r="N206" i="1"/>
  <c r="M206" i="1"/>
  <c r="F220" i="2"/>
  <c r="L122" i="2"/>
  <c r="E193" i="1"/>
  <c r="L193" i="1" s="1"/>
  <c r="L193" i="2"/>
  <c r="N219" i="2"/>
  <c r="M219" i="2"/>
  <c r="D219" i="1"/>
  <c r="O122" i="4"/>
  <c r="J220" i="4"/>
  <c r="M122" i="4"/>
  <c r="J221" i="4"/>
  <c r="L193" i="7"/>
  <c r="M69" i="1"/>
  <c r="O70" i="1"/>
  <c r="M71" i="1"/>
  <c r="O72" i="1"/>
  <c r="M73" i="1"/>
  <c r="O74" i="1"/>
  <c r="M75" i="1"/>
  <c r="O76" i="1"/>
  <c r="M77" i="1"/>
  <c r="O78" i="1"/>
  <c r="M79" i="1"/>
  <c r="M62" i="1"/>
  <c r="M67" i="1"/>
  <c r="M85" i="1"/>
  <c r="M92" i="1"/>
  <c r="N95" i="1"/>
  <c r="M99" i="1"/>
  <c r="M100" i="1"/>
  <c r="L104" i="1"/>
  <c r="M111" i="1"/>
  <c r="M113" i="1"/>
  <c r="E122" i="1"/>
  <c r="N122" i="1" s="1"/>
  <c r="M124" i="1"/>
  <c r="N125" i="1"/>
  <c r="M126" i="1"/>
  <c r="N127" i="1"/>
  <c r="M128" i="1"/>
  <c r="N129" i="1"/>
  <c r="M130" i="1"/>
  <c r="N131" i="1"/>
  <c r="M132" i="1"/>
  <c r="N133" i="1"/>
  <c r="M134" i="1"/>
  <c r="N135" i="1"/>
  <c r="M136" i="1"/>
  <c r="N136" i="1"/>
  <c r="N143" i="1"/>
  <c r="M144" i="1"/>
  <c r="N144" i="1"/>
  <c r="N151" i="1"/>
  <c r="M152" i="1"/>
  <c r="N152" i="1"/>
  <c r="N159" i="1"/>
  <c r="M160" i="1"/>
  <c r="N160" i="1"/>
  <c r="N170" i="1"/>
  <c r="M171" i="1"/>
  <c r="N171" i="1"/>
  <c r="N178" i="1"/>
  <c r="M179" i="1"/>
  <c r="N179" i="1"/>
  <c r="N186" i="1"/>
  <c r="M187" i="1"/>
  <c r="N187" i="1"/>
  <c r="O196" i="1"/>
  <c r="N202" i="1"/>
  <c r="M202" i="1"/>
  <c r="O205" i="1"/>
  <c r="N210" i="1"/>
  <c r="M210" i="1"/>
  <c r="O213" i="1"/>
  <c r="L218" i="1"/>
  <c r="J162" i="1"/>
  <c r="M162" i="2"/>
  <c r="B221" i="2"/>
  <c r="C220" i="2"/>
  <c r="C221" i="2" s="1"/>
  <c r="L193" i="3"/>
  <c r="M193" i="3"/>
  <c r="O193" i="3"/>
  <c r="J193" i="1"/>
  <c r="O193" i="1" s="1"/>
  <c r="M219" i="4"/>
  <c r="N219" i="4"/>
  <c r="D221" i="4"/>
  <c r="N162" i="5"/>
  <c r="D162" i="1"/>
  <c r="H162" i="1"/>
  <c r="B221" i="5"/>
  <c r="F221" i="5"/>
  <c r="L219" i="5"/>
  <c r="O219" i="5"/>
  <c r="J219" i="1"/>
  <c r="E220" i="5"/>
  <c r="L220" i="5" s="1"/>
  <c r="L193" i="6"/>
  <c r="B221" i="8"/>
  <c r="J221" i="8"/>
  <c r="O221" i="8" s="1"/>
  <c r="L193" i="9"/>
  <c r="M156" i="1"/>
  <c r="N156" i="1"/>
  <c r="M175" i="1"/>
  <c r="N175" i="1"/>
  <c r="M183" i="1"/>
  <c r="N183" i="1"/>
  <c r="M191" i="1"/>
  <c r="N191" i="1"/>
  <c r="N214" i="1"/>
  <c r="M214" i="1"/>
  <c r="J220" i="2"/>
  <c r="J122" i="1"/>
  <c r="O122" i="1" s="1"/>
  <c r="O193" i="2"/>
  <c r="O122" i="3"/>
  <c r="J220" i="3"/>
  <c r="M193" i="7"/>
  <c r="D193" i="1"/>
  <c r="N193" i="7"/>
  <c r="N109" i="1"/>
  <c r="N110" i="1"/>
  <c r="M110" i="1"/>
  <c r="N117" i="1"/>
  <c r="N118" i="1"/>
  <c r="M118" i="1"/>
  <c r="M119" i="1"/>
  <c r="N120" i="1"/>
  <c r="M120" i="1"/>
  <c r="M141" i="1"/>
  <c r="M149" i="1"/>
  <c r="M157" i="1"/>
  <c r="M168" i="1"/>
  <c r="M176" i="1"/>
  <c r="M184" i="1"/>
  <c r="M192" i="1"/>
  <c r="O198" i="1"/>
  <c r="O207" i="1"/>
  <c r="O215" i="1"/>
  <c r="H219" i="1"/>
  <c r="C162" i="1"/>
  <c r="G221" i="2"/>
  <c r="K221" i="2"/>
  <c r="E220" i="4"/>
  <c r="N220" i="4" s="1"/>
  <c r="L122" i="6"/>
  <c r="O193" i="4"/>
  <c r="D220" i="5"/>
  <c r="N122" i="5"/>
  <c r="M162" i="5"/>
  <c r="J221" i="5"/>
  <c r="O221" i="5" s="1"/>
  <c r="H220" i="6"/>
  <c r="K221" i="6"/>
  <c r="E220" i="7"/>
  <c r="E221" i="7" s="1"/>
  <c r="L122" i="7"/>
  <c r="L162" i="7"/>
  <c r="D221" i="7"/>
  <c r="O135" i="1"/>
  <c r="O139" i="1"/>
  <c r="O143" i="1"/>
  <c r="O147" i="1"/>
  <c r="O151" i="1"/>
  <c r="O155" i="1"/>
  <c r="O159" i="1"/>
  <c r="O166" i="1"/>
  <c r="O170" i="1"/>
  <c r="O174" i="1"/>
  <c r="O178" i="1"/>
  <c r="O182" i="1"/>
  <c r="O186" i="1"/>
  <c r="O190" i="1"/>
  <c r="L196" i="1"/>
  <c r="L200" i="1"/>
  <c r="L205" i="1"/>
  <c r="L209" i="1"/>
  <c r="L213" i="1"/>
  <c r="M122" i="2"/>
  <c r="L218" i="13"/>
  <c r="L219" i="13"/>
  <c r="L219" i="12"/>
  <c r="L219" i="11"/>
  <c r="L218" i="12"/>
  <c r="L218" i="11"/>
  <c r="L219" i="10"/>
  <c r="L219" i="9"/>
  <c r="L218" i="8"/>
  <c r="L218" i="7"/>
  <c r="D220" i="2"/>
  <c r="D221" i="2" s="1"/>
  <c r="C220" i="3"/>
  <c r="G220" i="3"/>
  <c r="G221" i="3" s="1"/>
  <c r="K220" i="3"/>
  <c r="N162" i="3"/>
  <c r="M162" i="3"/>
  <c r="L218" i="3"/>
  <c r="C221" i="3"/>
  <c r="C219" i="1"/>
  <c r="K219" i="1"/>
  <c r="D220" i="3"/>
  <c r="K221" i="3"/>
  <c r="C220" i="4"/>
  <c r="C221" i="4" s="1"/>
  <c r="G220" i="4"/>
  <c r="G220" i="1" s="1"/>
  <c r="K220" i="4"/>
  <c r="K221" i="4" s="1"/>
  <c r="B221" i="4"/>
  <c r="L218" i="6"/>
  <c r="C221" i="6"/>
  <c r="D220" i="6"/>
  <c r="C220" i="7"/>
  <c r="C221" i="7" s="1"/>
  <c r="K220" i="7"/>
  <c r="K221" i="7" s="1"/>
  <c r="L122" i="8"/>
  <c r="F220" i="8"/>
  <c r="L162" i="8"/>
  <c r="E220" i="8"/>
  <c r="G221" i="8"/>
  <c r="L218" i="9"/>
  <c r="M138" i="1"/>
  <c r="M142" i="1"/>
  <c r="M146" i="1"/>
  <c r="M150" i="1"/>
  <c r="M154" i="1"/>
  <c r="M158" i="1"/>
  <c r="M165" i="1"/>
  <c r="M169" i="1"/>
  <c r="M173" i="1"/>
  <c r="M177" i="1"/>
  <c r="M181" i="1"/>
  <c r="M185" i="1"/>
  <c r="M189" i="1"/>
  <c r="N195" i="1"/>
  <c r="N199" i="1"/>
  <c r="N204" i="1"/>
  <c r="N208" i="1"/>
  <c r="N212" i="1"/>
  <c r="N216" i="1"/>
  <c r="M217" i="1"/>
  <c r="E219" i="1"/>
  <c r="L219" i="1" s="1"/>
  <c r="E220" i="2"/>
  <c r="I220" i="2"/>
  <c r="N122" i="2"/>
  <c r="L162" i="13"/>
  <c r="L162" i="12"/>
  <c r="L162" i="11"/>
  <c r="L162" i="10"/>
  <c r="L162" i="9"/>
  <c r="E162" i="1"/>
  <c r="L162" i="1" s="1"/>
  <c r="I162" i="1"/>
  <c r="N162" i="2"/>
  <c r="N193" i="2"/>
  <c r="O219" i="2"/>
  <c r="M122" i="3"/>
  <c r="H221" i="3"/>
  <c r="L219" i="3"/>
  <c r="L162" i="4"/>
  <c r="L218" i="4"/>
  <c r="G221" i="4"/>
  <c r="G221" i="1" s="1"/>
  <c r="G219" i="1"/>
  <c r="I221" i="5"/>
  <c r="E220" i="6"/>
  <c r="E221" i="6" s="1"/>
  <c r="M122" i="6"/>
  <c r="B221" i="7"/>
  <c r="L219" i="7"/>
  <c r="J221" i="7"/>
  <c r="O221" i="7" s="1"/>
  <c r="O219" i="7"/>
  <c r="F221" i="7"/>
  <c r="L193" i="8"/>
  <c r="B220" i="9"/>
  <c r="L122" i="9"/>
  <c r="F220" i="9"/>
  <c r="J220" i="9"/>
  <c r="O220" i="9" s="1"/>
  <c r="O122" i="9"/>
  <c r="L193" i="10"/>
  <c r="N162" i="4"/>
  <c r="E221" i="4"/>
  <c r="I221" i="4"/>
  <c r="C220" i="5"/>
  <c r="C221" i="5" s="1"/>
  <c r="G220" i="5"/>
  <c r="G221" i="5" s="1"/>
  <c r="K220" i="5"/>
  <c r="K221" i="5" s="1"/>
  <c r="L193" i="5"/>
  <c r="B220" i="6"/>
  <c r="B221" i="6" s="1"/>
  <c r="F220" i="6"/>
  <c r="J220" i="6"/>
  <c r="O122" i="6"/>
  <c r="D221" i="6"/>
  <c r="G221" i="7"/>
  <c r="E221" i="8"/>
  <c r="N162" i="9"/>
  <c r="M162" i="9"/>
  <c r="I221" i="9"/>
  <c r="N162" i="10"/>
  <c r="M162" i="10"/>
  <c r="E221" i="10"/>
  <c r="I221" i="10"/>
  <c r="N162" i="11"/>
  <c r="M162" i="11"/>
  <c r="L122" i="12"/>
  <c r="L219" i="8"/>
  <c r="O219" i="8"/>
  <c r="N219" i="9"/>
  <c r="M219" i="9"/>
  <c r="L122" i="10"/>
  <c r="B221" i="10"/>
  <c r="J221" i="10"/>
  <c r="O221" i="10" s="1"/>
  <c r="J220" i="10"/>
  <c r="O220" i="10" s="1"/>
  <c r="D220" i="11"/>
  <c r="H220" i="11"/>
  <c r="H221" i="11" s="1"/>
  <c r="E221" i="11"/>
  <c r="I221" i="11"/>
  <c r="N162" i="12"/>
  <c r="M162" i="12"/>
  <c r="L193" i="11"/>
  <c r="J221" i="11"/>
  <c r="O221" i="11" s="1"/>
  <c r="D220" i="12"/>
  <c r="H220" i="12"/>
  <c r="H221" i="12" s="1"/>
  <c r="L193" i="12"/>
  <c r="B221" i="12"/>
  <c r="M220" i="13"/>
  <c r="N220" i="13"/>
  <c r="N162" i="13"/>
  <c r="M162" i="13"/>
  <c r="B221" i="13"/>
  <c r="F221" i="13"/>
  <c r="L219" i="6"/>
  <c r="D221" i="8"/>
  <c r="H221" i="8"/>
  <c r="B221" i="9"/>
  <c r="F221" i="9"/>
  <c r="J221" i="9"/>
  <c r="O221" i="9" s="1"/>
  <c r="D221" i="9"/>
  <c r="D220" i="10"/>
  <c r="H220" i="10"/>
  <c r="H221" i="10" s="1"/>
  <c r="N219" i="10"/>
  <c r="M219" i="10"/>
  <c r="F220" i="10"/>
  <c r="L220" i="10" s="1"/>
  <c r="B220" i="11"/>
  <c r="B221" i="11" s="1"/>
  <c r="L122" i="11"/>
  <c r="F220" i="11"/>
  <c r="O122" i="11"/>
  <c r="J220" i="11"/>
  <c r="O220" i="11" s="1"/>
  <c r="L193" i="13"/>
  <c r="C221" i="13"/>
  <c r="G221" i="13"/>
  <c r="K221" i="13"/>
  <c r="F220" i="12"/>
  <c r="J220" i="12"/>
  <c r="O220" i="12" s="1"/>
  <c r="D221" i="12"/>
  <c r="F220" i="13"/>
  <c r="D221" i="13"/>
  <c r="M219" i="11"/>
  <c r="M219" i="12"/>
  <c r="M219" i="13"/>
  <c r="J221" i="13"/>
  <c r="O221" i="13" s="1"/>
  <c r="C221" i="1" l="1"/>
  <c r="N220" i="10"/>
  <c r="D221" i="10"/>
  <c r="M220" i="10"/>
  <c r="N221" i="6"/>
  <c r="M221" i="6"/>
  <c r="O220" i="2"/>
  <c r="J221" i="2"/>
  <c r="M221" i="2" s="1"/>
  <c r="J220" i="1"/>
  <c r="L220" i="11"/>
  <c r="L220" i="8"/>
  <c r="F221" i="8"/>
  <c r="L221" i="8" s="1"/>
  <c r="N220" i="6"/>
  <c r="M220" i="6"/>
  <c r="M220" i="3"/>
  <c r="D221" i="3"/>
  <c r="N220" i="3"/>
  <c r="M193" i="1"/>
  <c r="N193" i="1"/>
  <c r="O219" i="1"/>
  <c r="M221" i="4"/>
  <c r="N221" i="4"/>
  <c r="B221" i="1"/>
  <c r="O221" i="4"/>
  <c r="N219" i="1"/>
  <c r="M219" i="1"/>
  <c r="B220" i="1"/>
  <c r="L221" i="13"/>
  <c r="F221" i="10"/>
  <c r="H220" i="1"/>
  <c r="C220" i="1"/>
  <c r="N221" i="13"/>
  <c r="M221" i="13"/>
  <c r="N221" i="9"/>
  <c r="M221" i="9"/>
  <c r="F221" i="11"/>
  <c r="N220" i="11"/>
  <c r="M220" i="11"/>
  <c r="L220" i="13"/>
  <c r="D221" i="11"/>
  <c r="M221" i="8"/>
  <c r="N221" i="8"/>
  <c r="J221" i="12"/>
  <c r="O221" i="12" s="1"/>
  <c r="J221" i="6"/>
  <c r="O221" i="6" s="1"/>
  <c r="O220" i="6"/>
  <c r="I220" i="1"/>
  <c r="I221" i="2"/>
  <c r="I221" i="1" s="1"/>
  <c r="N220" i="5"/>
  <c r="M220" i="5"/>
  <c r="D221" i="5"/>
  <c r="M122" i="1"/>
  <c r="L220" i="4"/>
  <c r="F220" i="1"/>
  <c r="F221" i="4"/>
  <c r="L220" i="3"/>
  <c r="F221" i="3"/>
  <c r="L220" i="7"/>
  <c r="L220" i="12"/>
  <c r="N221" i="12"/>
  <c r="M221" i="12"/>
  <c r="F221" i="12"/>
  <c r="N220" i="12"/>
  <c r="M220" i="12"/>
  <c r="H221" i="6"/>
  <c r="H221" i="1" s="1"/>
  <c r="L220" i="6"/>
  <c r="F221" i="6"/>
  <c r="L221" i="6" s="1"/>
  <c r="L220" i="9"/>
  <c r="E221" i="5"/>
  <c r="L221" i="5" s="1"/>
  <c r="E220" i="1"/>
  <c r="E221" i="2"/>
  <c r="L221" i="9" s="1"/>
  <c r="M220" i="2"/>
  <c r="D220" i="1"/>
  <c r="N220" i="2"/>
  <c r="M221" i="7"/>
  <c r="N221" i="7"/>
  <c r="K221" i="1"/>
  <c r="O220" i="3"/>
  <c r="J221" i="3"/>
  <c r="O221" i="3" s="1"/>
  <c r="M162" i="1"/>
  <c r="N162" i="1"/>
  <c r="O162" i="1"/>
  <c r="O220" i="4"/>
  <c r="M220" i="4"/>
  <c r="F221" i="2"/>
  <c r="L221" i="2" s="1"/>
  <c r="L220" i="2"/>
  <c r="K220" i="1"/>
  <c r="L122" i="1"/>
  <c r="L221" i="12" l="1"/>
  <c r="N221" i="10"/>
  <c r="M221" i="10"/>
  <c r="M221" i="3"/>
  <c r="N221" i="3"/>
  <c r="O221" i="2"/>
  <c r="J221" i="1"/>
  <c r="O221" i="1" s="1"/>
  <c r="M220" i="1"/>
  <c r="N220" i="1"/>
  <c r="L221" i="4"/>
  <c r="F221" i="1"/>
  <c r="M221" i="5"/>
  <c r="N221" i="5"/>
  <c r="L221" i="7"/>
  <c r="L220" i="1"/>
  <c r="D221" i="1"/>
  <c r="E221" i="1"/>
  <c r="L221" i="3"/>
  <c r="N221" i="11"/>
  <c r="M221" i="11"/>
  <c r="L221" i="11"/>
  <c r="L221" i="10"/>
  <c r="O220" i="1"/>
  <c r="N221" i="2"/>
  <c r="L221" i="1" l="1"/>
  <c r="N221" i="1"/>
  <c r="M221" i="1"/>
</calcChain>
</file>

<file path=xl/sharedStrings.xml><?xml version="1.0" encoding="utf-8"?>
<sst xmlns="http://schemas.openxmlformats.org/spreadsheetml/2006/main" count="3644" uniqueCount="182">
  <si>
    <t>UNIDADES JUDICIÁRIAS DE 3ª ENTRÂNCIA</t>
  </si>
  <si>
    <t>Cartas Precatórias Novas</t>
  </si>
  <si>
    <t>Cartas Precatórias - Devolvidas (baixadas)</t>
  </si>
  <si>
    <t>Casos Novos</t>
  </si>
  <si>
    <t>Baixados</t>
  </si>
  <si>
    <t xml:space="preserve">Casos Pendentes </t>
  </si>
  <si>
    <t>Suspensos no final do período</t>
  </si>
  <si>
    <t>Decisões</t>
  </si>
  <si>
    <t>Homologação de Acordo</t>
  </si>
  <si>
    <t>Julgados</t>
  </si>
  <si>
    <t>Audiências Realizadas</t>
  </si>
  <si>
    <t xml:space="preserve">Taxa de Congestionamento </t>
  </si>
  <si>
    <t>Índice de Julgados</t>
  </si>
  <si>
    <t>Índice de Atendimento à Demanda</t>
  </si>
  <si>
    <t>Índice de Conciliação</t>
  </si>
  <si>
    <t>1ª Vara Infância, Juventude e Crime Praticado contra Criança e Adolescente Arapiraca</t>
  </si>
  <si>
    <t>N/A</t>
  </si>
  <si>
    <t>2ª Vara Cível Arapiraca</t>
  </si>
  <si>
    <t>3ª Vara Cível Arapiraca</t>
  </si>
  <si>
    <t>4ª Vara Cível Fazenda Arapiraca</t>
  </si>
  <si>
    <t>5ª Vara Criminal Arapiraca</t>
  </si>
  <si>
    <t>6ª Vara Cível Arapiraca</t>
  </si>
  <si>
    <t>7ª Vara Cível Família e Sucessões Arapiraca</t>
  </si>
  <si>
    <t>8ª Vara Cível Arapiraca</t>
  </si>
  <si>
    <t>9ª Vara Criminal e Execuções Penais Arapiraca</t>
  </si>
  <si>
    <t>10ª Vara Cível Família e Sucessões Arapiraca</t>
  </si>
  <si>
    <t>Juizado Especial Criminal e da Violência Doméstica contra a Mulher - Arapiraca</t>
  </si>
  <si>
    <t>1ª Vara Cível Maceió</t>
  </si>
  <si>
    <t>2ª Vara Cível Maceió</t>
  </si>
  <si>
    <t>3ª Vara Cível Maceió</t>
  </si>
  <si>
    <t>4ª Vara Cível Maceió</t>
  </si>
  <si>
    <t>5ª Vara Cível Maceió</t>
  </si>
  <si>
    <t>6ª Vara Cível Maceió</t>
  </si>
  <si>
    <t>7ª Vara Cível Maceió</t>
  </si>
  <si>
    <t>8ª Vara Cível Maceió</t>
  </si>
  <si>
    <t>9ª Vara Cível Maceió</t>
  </si>
  <si>
    <t>10ª Vara Cível Maceió</t>
  </si>
  <si>
    <t>11ª Vara Cível Maceió</t>
  </si>
  <si>
    <t>12ª Vara Cível Maceió</t>
  </si>
  <si>
    <t>13ª Vara Cível Maceió</t>
  </si>
  <si>
    <t>14ª Vara Cível Fazenda Municipal Maceió</t>
  </si>
  <si>
    <t>15ª Vara Cível Fazenda Municipal Maceió</t>
  </si>
  <si>
    <t>16ª Vara Cível Fazenda Estadual Maceió</t>
  </si>
  <si>
    <t>17ª Vara Cível Fazenda Estadual Maceió</t>
  </si>
  <si>
    <t>18ª Vara Cível Fazenda Estadual Maceió</t>
  </si>
  <si>
    <t>19ª Vara Cível Fazenda Estadual Maceió</t>
  </si>
  <si>
    <t>20ª Vara Cível Sucessões Maceió</t>
  </si>
  <si>
    <t>Casos Pendentes</t>
  </si>
  <si>
    <t>21ª Vara Cível Sucessões Maceió</t>
  </si>
  <si>
    <t>22ª Vara Cível Família Maceió</t>
  </si>
  <si>
    <t>23ª Vara Cível Família Maceió</t>
  </si>
  <si>
    <t>24ª Vara Cível Família Maceió</t>
  </si>
  <si>
    <t>25ª Vara Cível Família Maceió</t>
  </si>
  <si>
    <t>26ª Vara Cível Família Maceió</t>
  </si>
  <si>
    <t>27ª Vara Cível Família Maceió</t>
  </si>
  <si>
    <t>28ª Vara Cível Infância e Juventude Maceió</t>
  </si>
  <si>
    <t>29ª Vara Cível Conflitos Agrários, Possessórias e de Imissão de Posse Maceió</t>
  </si>
  <si>
    <t>30ª Vara Cível da Capital</t>
  </si>
  <si>
    <t>32ª Vara Cível Fazenda Municipal Maceió</t>
  </si>
  <si>
    <t>1ª Vara Criminal Infância e Juventude Maceió</t>
  </si>
  <si>
    <t>3ª Vara Criminal Maceió</t>
  </si>
  <si>
    <t>4ª Vara Criminal Maceió</t>
  </si>
  <si>
    <t xml:space="preserve">6ª Vara Criminal Maceió </t>
  </si>
  <si>
    <t>7ª Vara Criminal Tribunal do Júri Maceió</t>
  </si>
  <si>
    <t>8ª Vara Criminal Tribunal do Júri Maceió</t>
  </si>
  <si>
    <t>9ª Vara Criminal Tribunal do Júri Maceió</t>
  </si>
  <si>
    <t>10ª Vara Criminal Maceió</t>
  </si>
  <si>
    <t>11ª Vara Criminal Entorpecentes Maceió</t>
  </si>
  <si>
    <t>12ª Vara Criminal Maceió</t>
  </si>
  <si>
    <t>13ª Vara Criminal Trânsito e Auditoria Militar Maceió</t>
  </si>
  <si>
    <t>14ª Vara Criminal Vulneráveis Maceió</t>
  </si>
  <si>
    <t>15ª Vara Criminal Entorpecentes Maceió</t>
  </si>
  <si>
    <t>16ª Vara Criminal Execuções Penais Maceió</t>
  </si>
  <si>
    <t>17ª Vara Criminal Maceió</t>
  </si>
  <si>
    <t>1º Juizado de Violência Doméstica e Familiar contra a Mulher da Capital</t>
  </si>
  <si>
    <t>2º Juizado de Violência Doméstica e Familiar contra a Mulher da Capital</t>
  </si>
  <si>
    <t>1ª Vara Cível Penedo</t>
  </si>
  <si>
    <t>2ª Vara Cível Penedo</t>
  </si>
  <si>
    <t>3ª Vara Cível Penedo</t>
  </si>
  <si>
    <t>4ª Vara Criminal Penedo</t>
  </si>
  <si>
    <t>3ª ENTRÂNCIA</t>
  </si>
  <si>
    <t>UNIDADES JUDICIÁRIAS DE 2ª ENTRÂNCIA</t>
  </si>
  <si>
    <t>Atalaia</t>
  </si>
  <si>
    <t>Capela</t>
  </si>
  <si>
    <t xml:space="preserve">1ª Vara de Coruripe </t>
  </si>
  <si>
    <t xml:space="preserve">2ª Vara de Coruripe </t>
  </si>
  <si>
    <t>1ª Vara Delmiro Gouveia</t>
  </si>
  <si>
    <t>2ª Vara Delmiro Gouveia</t>
  </si>
  <si>
    <t xml:space="preserve">Feira Grande </t>
  </si>
  <si>
    <t>Girau do Ponciano</t>
  </si>
  <si>
    <t>Maragogi</t>
  </si>
  <si>
    <t>1ª Vara Marechal Deodoro</t>
  </si>
  <si>
    <t>2ª Vara Marechal Deodoro</t>
  </si>
  <si>
    <t xml:space="preserve">Mata Grande </t>
  </si>
  <si>
    <t>Murici</t>
  </si>
  <si>
    <t xml:space="preserve">1ª Vara Cível Palmeira dos Índios </t>
  </si>
  <si>
    <t xml:space="preserve">2ª Vara Cível Palmeira dos Índios </t>
  </si>
  <si>
    <t xml:space="preserve">3ª Vara Cível Palmeira dos Índios </t>
  </si>
  <si>
    <t xml:space="preserve">4ª Vara Criminal Palmeira dos Índios </t>
  </si>
  <si>
    <t>Pão de Açúcar</t>
  </si>
  <si>
    <t>Pilar</t>
  </si>
  <si>
    <t>1ª Vara de Porto Calvo</t>
  </si>
  <si>
    <t xml:space="preserve"> 2º Vara de Porto Calvo</t>
  </si>
  <si>
    <t>1ª Vara Cível Rio Largo</t>
  </si>
  <si>
    <t>2ª Vara Cível Rio Largo</t>
  </si>
  <si>
    <t>3ª Vara Criminal Rio Largo</t>
  </si>
  <si>
    <t>1ª Vara Cível Santana do Ipanema</t>
  </si>
  <si>
    <t>2ª Vara Cível Santana do Ipanema</t>
  </si>
  <si>
    <t>3ª Vara Criminal Santana do Ipanema</t>
  </si>
  <si>
    <t>São José da Laje</t>
  </si>
  <si>
    <t xml:space="preserve">São José da Tapera </t>
  </si>
  <si>
    <t>São Luiz do Quitunde</t>
  </si>
  <si>
    <t>1ª Vara Cível São Miguel dos Campos</t>
  </si>
  <si>
    <t>2ª Vara Cível São Miguel dos Campos</t>
  </si>
  <si>
    <t>3ª Vara Cível São Miguel dos Campos</t>
  </si>
  <si>
    <t>4ª Vara Criminal São Miguel dos Campos</t>
  </si>
  <si>
    <t>1ª Vara Cível União dos Palmares</t>
  </si>
  <si>
    <t>2ª Vara Cível União dos Palmares</t>
  </si>
  <si>
    <t>3ª Vara Criminal União dos Palmares</t>
  </si>
  <si>
    <t>Viçosa</t>
  </si>
  <si>
    <t>2ª ENTRÂNCIA</t>
  </si>
  <si>
    <t>UNIDADES JUDICIÁRIAS DE 1ª ENTRÂNCIA</t>
  </si>
  <si>
    <t xml:space="preserve">Água Branca </t>
  </si>
  <si>
    <t xml:space="preserve">Anadia </t>
  </si>
  <si>
    <t xml:space="preserve">Batalha </t>
  </si>
  <si>
    <t xml:space="preserve">Boca da Mata </t>
  </si>
  <si>
    <t xml:space="preserve">Cacimbinhas </t>
  </si>
  <si>
    <t xml:space="preserve">Cajueiro </t>
  </si>
  <si>
    <t xml:space="preserve">Campo Alegre </t>
  </si>
  <si>
    <t>Colônia Leopoldina</t>
  </si>
  <si>
    <t>Igaci</t>
  </si>
  <si>
    <t xml:space="preserve">Igreja Nova </t>
  </si>
  <si>
    <t xml:space="preserve">Joaquim Gomes </t>
  </si>
  <si>
    <t xml:space="preserve">Junqueiro </t>
  </si>
  <si>
    <t>Limoeiro de Anadia</t>
  </si>
  <si>
    <t xml:space="preserve">Major Izidoro </t>
  </si>
  <si>
    <t xml:space="preserve">Maravilha </t>
  </si>
  <si>
    <t xml:space="preserve">Maribondo </t>
  </si>
  <si>
    <t xml:space="preserve">Matriz de Camaragibe  </t>
  </si>
  <si>
    <t xml:space="preserve">Olho D'água das Flores </t>
  </si>
  <si>
    <t xml:space="preserve">Paripueira </t>
  </si>
  <si>
    <t>Passo de Camaragibe</t>
  </si>
  <si>
    <t xml:space="preserve">Piaçabuçu </t>
  </si>
  <si>
    <t xml:space="preserve">Piranhas </t>
  </si>
  <si>
    <t xml:space="preserve">Porto Real do Colégio </t>
  </si>
  <si>
    <t xml:space="preserve">Quebrangulo </t>
  </si>
  <si>
    <t xml:space="preserve">São Sebastião </t>
  </si>
  <si>
    <t xml:space="preserve">Santa Luzia do Norte </t>
  </si>
  <si>
    <t xml:space="preserve">Taquarana </t>
  </si>
  <si>
    <t xml:space="preserve">Teotônio Vilela </t>
  </si>
  <si>
    <t xml:space="preserve">Traipu </t>
  </si>
  <si>
    <t xml:space="preserve"> 1ª ENTRÂNCIA</t>
  </si>
  <si>
    <t>JUIZADOS ESPECIAIS CÍVEIS E CRIMINAIS</t>
  </si>
  <si>
    <t>JECC e de Violência Doméstica Delmiro Gouveia</t>
  </si>
  <si>
    <t xml:space="preserve">JECC e de Violência Doméstica Palmeira dos Índios </t>
  </si>
  <si>
    <t>JECC e de Violência Doméstica Rio Largo</t>
  </si>
  <si>
    <t>JECC e de Violência Doméstica Santana do Ipanema</t>
  </si>
  <si>
    <t>JECC e de Violência Doméstica São Miguel dos Campos</t>
  </si>
  <si>
    <t>JECC e de Violência Doméstica União dos Palmares</t>
  </si>
  <si>
    <t>JUIZADOS DE 3ª ENTRÂNCIA</t>
  </si>
  <si>
    <t>1º JEC Arapiraca</t>
  </si>
  <si>
    <t>2º JEC Arapiraca</t>
  </si>
  <si>
    <t>JECC e de Violência Doméstica Penedo</t>
  </si>
  <si>
    <t>1º JEC Capital</t>
  </si>
  <si>
    <t>2º JEC Capital</t>
  </si>
  <si>
    <t>3º JEC Capital</t>
  </si>
  <si>
    <t>5º JEC Capital</t>
  </si>
  <si>
    <t>6º JEC Capital</t>
  </si>
  <si>
    <t>7º JEC Capital</t>
  </si>
  <si>
    <t>8º JEC Capital</t>
  </si>
  <si>
    <t>9º JEC Capital</t>
  </si>
  <si>
    <t>10º JEC Capital</t>
  </si>
  <si>
    <t>11º JEC Capital</t>
  </si>
  <si>
    <t>12º JECC Trânsito Capital</t>
  </si>
  <si>
    <t>Juizado Especial Criminal e do Torcedor da Capital</t>
  </si>
  <si>
    <t>1° Juizado Especial da Fazenda Pública da Capital</t>
  </si>
  <si>
    <t>2º Juizado Especial da Fazenda Pública da Capital</t>
  </si>
  <si>
    <t>JUIZADOS ESPECIAIS</t>
  </si>
  <si>
    <t>TOTAL ENTRÂNCIAS</t>
  </si>
  <si>
    <t>TOTAL GERAL</t>
  </si>
  <si>
    <t xml:space="preserve">Fonte: SAJ/Estatístico e SEEU - Sistema Eletrônico de Execução Unificado                                                                                       </t>
  </si>
  <si>
    <t xml:space="preserve">*N/A: Não se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</si>
</sst>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b/>
      <sz val="8"/>
      <color theme="1"/>
      <name val="Arial"/>
    </font>
    <font>
      <sz val="8"/>
      <color theme="1"/>
      <name val="Arial"/>
    </font>
    <font>
      <sz val="8"/>
      <color rgb="FF010000"/>
      <name val="Arial"/>
    </font>
    <font>
      <b/>
      <sz val="8"/>
      <color rgb="FFFFFFFF"/>
      <name val="Arial"/>
    </font>
    <font>
      <sz val="60"/>
      <color theme="1"/>
      <name val="Calibri"/>
    </font>
    <font>
      <b/>
      <sz val="8"/>
      <color theme="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B8CCE4"/>
        <bgColor rgb="FFB8CCE4"/>
      </patternFill>
    </fill>
    <fill>
      <patternFill patternType="solid">
        <fgColor rgb="FFB7B7B7"/>
        <bgColor rgb="FFB7B7B7"/>
      </patternFill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3" fontId="1" fillId="2" borderId="1" xfId="0" applyNumberFormat="1" applyFont="1" applyFill="1" applyBorder="1"/>
    <xf numFmtId="9" fontId="1" fillId="2" borderId="1" xfId="0" applyNumberFormat="1" applyFont="1" applyFill="1" applyBorder="1"/>
    <xf numFmtId="1" fontId="3" fillId="3" borderId="10" xfId="0" applyNumberFormat="1" applyFont="1" applyFill="1" applyBorder="1" applyAlignment="1">
      <alignment horizontal="center" vertical="center" wrapText="1"/>
    </xf>
    <xf numFmtId="3" fontId="3" fillId="3" borderId="11" xfId="0" applyNumberFormat="1" applyFont="1" applyFill="1" applyBorder="1" applyAlignment="1">
      <alignment horizontal="center" vertical="center" textRotation="90" wrapText="1"/>
    </xf>
    <xf numFmtId="9" fontId="3" fillId="3" borderId="11" xfId="0" applyNumberFormat="1" applyFont="1" applyFill="1" applyBorder="1" applyAlignment="1">
      <alignment horizontal="center" vertical="center" textRotation="90" wrapText="1"/>
    </xf>
    <xf numFmtId="9" fontId="3" fillId="3" borderId="12" xfId="0" applyNumberFormat="1" applyFont="1" applyFill="1" applyBorder="1" applyAlignment="1">
      <alignment horizontal="center" vertical="center" textRotation="90" wrapText="1"/>
    </xf>
    <xf numFmtId="1" fontId="4" fillId="4" borderId="10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/>
    </xf>
    <xf numFmtId="9" fontId="4" fillId="2" borderId="11" xfId="0" applyNumberFormat="1" applyFont="1" applyFill="1" applyBorder="1" applyAlignment="1">
      <alignment horizontal="center" vertical="center"/>
    </xf>
    <xf numFmtId="9" fontId="4" fillId="2" borderId="12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 wrapText="1"/>
    </xf>
    <xf numFmtId="1" fontId="4" fillId="4" borderId="13" xfId="0" applyNumberFormat="1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 wrapText="1"/>
    </xf>
    <xf numFmtId="3" fontId="3" fillId="4" borderId="11" xfId="0" applyNumberFormat="1" applyFont="1" applyFill="1" applyBorder="1" applyAlignment="1">
      <alignment horizontal="center" vertical="center"/>
    </xf>
    <xf numFmtId="9" fontId="3" fillId="4" borderId="11" xfId="0" applyNumberFormat="1" applyFont="1" applyFill="1" applyBorder="1" applyAlignment="1">
      <alignment horizontal="center" vertical="center"/>
    </xf>
    <xf numFmtId="9" fontId="3" fillId="4" borderId="12" xfId="0" applyNumberFormat="1" applyFont="1" applyFill="1" applyBorder="1" applyAlignment="1">
      <alignment horizontal="center" vertical="center" wrapText="1"/>
    </xf>
    <xf numFmtId="9" fontId="3" fillId="4" borderId="10" xfId="0" applyNumberFormat="1" applyFont="1" applyFill="1" applyBorder="1" applyAlignment="1">
      <alignment horizontal="center" vertical="center" wrapText="1"/>
    </xf>
    <xf numFmtId="3" fontId="3" fillId="3" borderId="11" xfId="0" applyNumberFormat="1" applyFont="1" applyFill="1" applyBorder="1" applyAlignment="1">
      <alignment horizontal="center" vertical="center"/>
    </xf>
    <xf numFmtId="3" fontId="3" fillId="5" borderId="11" xfId="0" applyNumberFormat="1" applyFont="1" applyFill="1" applyBorder="1" applyAlignment="1">
      <alignment horizontal="center" vertical="center"/>
    </xf>
    <xf numFmtId="9" fontId="3" fillId="3" borderId="17" xfId="0" applyNumberFormat="1" applyFont="1" applyFill="1" applyBorder="1" applyAlignment="1">
      <alignment horizontal="center" vertical="center" wrapText="1"/>
    </xf>
    <xf numFmtId="9" fontId="3" fillId="3" borderId="12" xfId="0" applyNumberFormat="1" applyFont="1" applyFill="1" applyBorder="1" applyAlignment="1">
      <alignment horizontal="center" vertical="center" wrapText="1"/>
    </xf>
    <xf numFmtId="1" fontId="6" fillId="6" borderId="10" xfId="0" applyNumberFormat="1" applyFont="1" applyFill="1" applyBorder="1" applyAlignment="1">
      <alignment horizontal="center" vertical="center" wrapText="1"/>
    </xf>
    <xf numFmtId="3" fontId="6" fillId="6" borderId="11" xfId="0" applyNumberFormat="1" applyFont="1" applyFill="1" applyBorder="1" applyAlignment="1">
      <alignment horizontal="center" vertical="center"/>
    </xf>
    <xf numFmtId="9" fontId="6" fillId="6" borderId="12" xfId="0" applyNumberFormat="1" applyFont="1" applyFill="1" applyBorder="1" applyAlignment="1">
      <alignment horizontal="center" vertical="center" wrapText="1"/>
    </xf>
    <xf numFmtId="3" fontId="1" fillId="0" borderId="0" xfId="0" applyNumberFormat="1" applyFont="1"/>
    <xf numFmtId="9" fontId="1" fillId="0" borderId="0" xfId="0" applyNumberFormat="1" applyFont="1"/>
    <xf numFmtId="0" fontId="1" fillId="2" borderId="1" xfId="0" applyFont="1" applyFill="1" applyBorder="1"/>
    <xf numFmtId="3" fontId="1" fillId="7" borderId="1" xfId="0" applyNumberFormat="1" applyFont="1" applyFill="1" applyBorder="1"/>
    <xf numFmtId="3" fontId="4" fillId="7" borderId="1" xfId="0" applyNumberFormat="1" applyFont="1" applyFill="1" applyBorder="1"/>
    <xf numFmtId="9" fontId="1" fillId="7" borderId="1" xfId="0" applyNumberFormat="1" applyFont="1" applyFill="1" applyBorder="1"/>
    <xf numFmtId="1" fontId="3" fillId="3" borderId="19" xfId="0" applyNumberFormat="1" applyFont="1" applyFill="1" applyBorder="1" applyAlignment="1">
      <alignment horizontal="center" vertical="center" wrapText="1"/>
    </xf>
    <xf numFmtId="3" fontId="3" fillId="3" borderId="20" xfId="0" applyNumberFormat="1" applyFont="1" applyFill="1" applyBorder="1" applyAlignment="1">
      <alignment horizontal="center" vertical="center" textRotation="90" wrapText="1"/>
    </xf>
    <xf numFmtId="9" fontId="3" fillId="3" borderId="20" xfId="0" applyNumberFormat="1" applyFont="1" applyFill="1" applyBorder="1" applyAlignment="1">
      <alignment horizontal="center" vertical="center" textRotation="90" wrapText="1"/>
    </xf>
    <xf numFmtId="9" fontId="3" fillId="3" borderId="21" xfId="0" applyNumberFormat="1" applyFont="1" applyFill="1" applyBorder="1" applyAlignment="1">
      <alignment horizontal="center" vertical="center" textRotation="90" wrapText="1"/>
    </xf>
    <xf numFmtId="3" fontId="4" fillId="7" borderId="11" xfId="0" applyNumberFormat="1" applyFont="1" applyFill="1" applyBorder="1" applyAlignment="1">
      <alignment horizontal="center" vertical="center"/>
    </xf>
    <xf numFmtId="9" fontId="4" fillId="7" borderId="11" xfId="0" applyNumberFormat="1" applyFont="1" applyFill="1" applyBorder="1" applyAlignment="1">
      <alignment horizontal="center" vertical="center"/>
    </xf>
    <xf numFmtId="9" fontId="4" fillId="7" borderId="12" xfId="0" applyNumberFormat="1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9" fontId="3" fillId="3" borderId="11" xfId="0" applyNumberFormat="1" applyFont="1" applyFill="1" applyBorder="1" applyAlignment="1">
      <alignment horizontal="center" vertical="center"/>
    </xf>
    <xf numFmtId="9" fontId="3" fillId="3" borderId="12" xfId="0" applyNumberFormat="1" applyFont="1" applyFill="1" applyBorder="1" applyAlignment="1">
      <alignment horizontal="center" vertical="center"/>
    </xf>
    <xf numFmtId="1" fontId="8" fillId="6" borderId="10" xfId="0" applyNumberFormat="1" applyFont="1" applyFill="1" applyBorder="1" applyAlignment="1">
      <alignment horizontal="center" vertical="center" wrapText="1"/>
    </xf>
    <xf numFmtId="3" fontId="8" fillId="6" borderId="11" xfId="0" applyNumberFormat="1" applyFont="1" applyFill="1" applyBorder="1" applyAlignment="1">
      <alignment horizontal="center" vertical="center"/>
    </xf>
    <xf numFmtId="9" fontId="8" fillId="6" borderId="11" xfId="0" applyNumberFormat="1" applyFont="1" applyFill="1" applyBorder="1" applyAlignment="1">
      <alignment horizontal="center" vertical="center"/>
    </xf>
    <xf numFmtId="9" fontId="8" fillId="6" borderId="12" xfId="0" applyNumberFormat="1" applyFont="1" applyFill="1" applyBorder="1" applyAlignment="1">
      <alignment horizontal="center" vertical="center"/>
    </xf>
    <xf numFmtId="9" fontId="8" fillId="6" borderId="17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9" fontId="8" fillId="7" borderId="22" xfId="0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1" fillId="7" borderId="1" xfId="0" applyFont="1" applyFill="1" applyBorder="1"/>
    <xf numFmtId="1" fontId="4" fillId="0" borderId="11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9" fontId="8" fillId="6" borderId="12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/>
    </xf>
    <xf numFmtId="9" fontId="4" fillId="7" borderId="17" xfId="0" applyNumberFormat="1" applyFont="1" applyFill="1" applyBorder="1" applyAlignment="1">
      <alignment horizontal="center" vertical="center" wrapText="1"/>
    </xf>
    <xf numFmtId="3" fontId="4" fillId="7" borderId="11" xfId="0" applyNumberFormat="1" applyFont="1" applyFill="1" applyBorder="1" applyAlignment="1">
      <alignment horizontal="center" vertical="center" wrapText="1"/>
    </xf>
    <xf numFmtId="1" fontId="4" fillId="7" borderId="11" xfId="0" applyNumberFormat="1" applyFont="1" applyFill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3" fontId="8" fillId="6" borderId="24" xfId="0" applyNumberFormat="1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4" fillId="0" borderId="11" xfId="0" applyNumberFormat="1" applyFont="1" applyBorder="1" applyAlignment="1">
      <alignment horizontal="center" wrapText="1"/>
    </xf>
    <xf numFmtId="3" fontId="4" fillId="2" borderId="11" xfId="0" applyNumberFormat="1" applyFont="1" applyFill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9" fontId="4" fillId="2" borderId="11" xfId="0" applyNumberFormat="1" applyFont="1" applyFill="1" applyBorder="1" applyAlignment="1">
      <alignment horizontal="center"/>
    </xf>
    <xf numFmtId="9" fontId="4" fillId="2" borderId="12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3" fontId="3" fillId="4" borderId="11" xfId="0" applyNumberFormat="1" applyFont="1" applyFill="1" applyBorder="1" applyAlignment="1">
      <alignment horizontal="center"/>
    </xf>
    <xf numFmtId="9" fontId="3" fillId="4" borderId="12" xfId="0" applyNumberFormat="1" applyFont="1" applyFill="1" applyBorder="1" applyAlignment="1">
      <alignment horizontal="center" wrapText="1"/>
    </xf>
    <xf numFmtId="3" fontId="3" fillId="3" borderId="11" xfId="0" applyNumberFormat="1" applyFont="1" applyFill="1" applyBorder="1" applyAlignment="1">
      <alignment horizontal="center" textRotation="90" wrapText="1"/>
    </xf>
    <xf numFmtId="9" fontId="3" fillId="3" borderId="11" xfId="0" applyNumberFormat="1" applyFont="1" applyFill="1" applyBorder="1" applyAlignment="1">
      <alignment horizontal="center" textRotation="90" wrapText="1"/>
    </xf>
    <xf numFmtId="9" fontId="3" fillId="3" borderId="12" xfId="0" applyNumberFormat="1" applyFont="1" applyFill="1" applyBorder="1" applyAlignment="1">
      <alignment horizontal="center" textRotation="90" wrapText="1"/>
    </xf>
    <xf numFmtId="1" fontId="3" fillId="3" borderId="13" xfId="0" applyNumberFormat="1" applyFont="1" applyFill="1" applyBorder="1" applyAlignment="1">
      <alignment horizontal="center" wrapText="1"/>
    </xf>
    <xf numFmtId="3" fontId="4" fillId="2" borderId="11" xfId="0" applyNumberFormat="1" applyFont="1" applyFill="1" applyBorder="1" applyAlignment="1">
      <alignment horizontal="center" wrapText="1"/>
    </xf>
    <xf numFmtId="9" fontId="4" fillId="2" borderId="17" xfId="0" applyNumberFormat="1" applyFont="1" applyFill="1" applyBorder="1" applyAlignment="1">
      <alignment horizontal="center" wrapText="1"/>
    </xf>
    <xf numFmtId="3" fontId="3" fillId="3" borderId="11" xfId="0" applyNumberFormat="1" applyFont="1" applyFill="1" applyBorder="1" applyAlignment="1">
      <alignment horizontal="center"/>
    </xf>
    <xf numFmtId="9" fontId="3" fillId="3" borderId="17" xfId="0" applyNumberFormat="1" applyFont="1" applyFill="1" applyBorder="1" applyAlignment="1">
      <alignment horizontal="center" wrapText="1"/>
    </xf>
    <xf numFmtId="9" fontId="3" fillId="3" borderId="12" xfId="0" applyNumberFormat="1" applyFont="1" applyFill="1" applyBorder="1" applyAlignment="1">
      <alignment horizontal="center" wrapText="1"/>
    </xf>
    <xf numFmtId="9" fontId="6" fillId="6" borderId="12" xfId="0" applyNumberFormat="1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vertical="center"/>
    </xf>
    <xf numFmtId="9" fontId="4" fillId="2" borderId="17" xfId="0" applyNumberFormat="1" applyFont="1" applyFill="1" applyBorder="1" applyAlignment="1">
      <alignment horizontal="center" vertical="center" wrapText="1"/>
    </xf>
    <xf numFmtId="9" fontId="6" fillId="6" borderId="11" xfId="0" applyNumberFormat="1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9" fontId="4" fillId="0" borderId="11" xfId="0" applyNumberFormat="1" applyFont="1" applyBorder="1" applyAlignment="1">
      <alignment horizontal="center" vertical="center"/>
    </xf>
    <xf numFmtId="9" fontId="4" fillId="0" borderId="25" xfId="0" applyNumberFormat="1" applyFont="1" applyBorder="1" applyAlignment="1">
      <alignment horizontal="center" vertical="center"/>
    </xf>
    <xf numFmtId="1" fontId="4" fillId="0" borderId="26" xfId="0" applyNumberFormat="1" applyFont="1" applyBorder="1" applyAlignment="1">
      <alignment horizontal="center" vertical="center" wrapText="1"/>
    </xf>
    <xf numFmtId="3" fontId="1" fillId="2" borderId="2" xfId="0" applyNumberFormat="1" applyFont="1" applyFill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0" xfId="0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" fontId="3" fillId="3" borderId="14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9" fontId="4" fillId="0" borderId="18" xfId="0" applyNumberFormat="1" applyFont="1" applyBorder="1" applyAlignment="1">
      <alignment wrapText="1"/>
    </xf>
    <xf numFmtId="0" fontId="2" fillId="0" borderId="18" xfId="0" applyFont="1" applyBorder="1"/>
    <xf numFmtId="9" fontId="4" fillId="0" borderId="0" xfId="0" applyNumberFormat="1" applyFont="1" applyAlignment="1">
      <alignment wrapText="1"/>
    </xf>
    <xf numFmtId="3" fontId="7" fillId="7" borderId="2" xfId="0" applyNumberFormat="1" applyFont="1" applyFill="1" applyBorder="1" applyAlignment="1">
      <alignment horizontal="left" vertical="center" wrapText="1"/>
    </xf>
    <xf numFmtId="9" fontId="4" fillId="0" borderId="18" xfId="0" applyNumberFormat="1" applyFont="1" applyBorder="1" applyAlignment="1">
      <alignment horizontal="left" vertical="center" wrapText="1"/>
    </xf>
    <xf numFmtId="9" fontId="4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left" vertical="center" wrapText="1"/>
    </xf>
    <xf numFmtId="9" fontId="4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17</xdr:row>
      <xdr:rowOff>76200</xdr:rowOff>
    </xdr:from>
    <xdr:ext cx="6667500" cy="1438275"/>
    <xdr:sp macro="" textlink="">
      <xdr:nvSpPr>
        <xdr:cNvPr id="3" name="Shape 3" descr="Título do relatóri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17013" y="3065625"/>
          <a:ext cx="6657975" cy="14287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6000"/>
            <a:buFont typeface="Calibri"/>
            <a:buNone/>
          </a:pPr>
          <a:r>
            <a:rPr lang="en-US" sz="6000" b="1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Boletim Estatístico</a:t>
          </a:r>
          <a:endParaRPr sz="6000" i="1">
            <a:solidFill>
              <a:srgbClr val="002060"/>
            </a:solidFill>
          </a:endParaRPr>
        </a:p>
      </xdr:txBody>
    </xdr:sp>
    <xdr:clientData fLocksWithSheet="0"/>
  </xdr:oneCellAnchor>
  <xdr:oneCellAnchor>
    <xdr:from>
      <xdr:col>0</xdr:col>
      <xdr:colOff>0</xdr:colOff>
      <xdr:row>40</xdr:row>
      <xdr:rowOff>38100</xdr:rowOff>
    </xdr:from>
    <xdr:ext cx="7134225" cy="1733550"/>
    <xdr:sp macro="" textlink="">
      <xdr:nvSpPr>
        <xdr:cNvPr id="4" name="Shape 4" descr="Título do relatóri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88413" y="2922750"/>
          <a:ext cx="7115175" cy="1714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b" anchorCtr="0">
          <a:noAutofit/>
        </a:bodyPr>
        <a:lstStyle/>
        <a:p>
          <a:pPr marL="91440" marR="457200" lvl="0" indent="0" algn="ctr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ANO 202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6</a:t>
          </a: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- 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JANEIRO A MARÇO</a:t>
          </a:r>
          <a:endParaRPr sz="3000" b="1">
            <a:latin typeface="Calibri"/>
            <a:ea typeface="Calibri"/>
            <a:cs typeface="Calibri"/>
            <a:sym typeface="Calibri"/>
          </a:endParaRPr>
        </a:p>
        <a:p>
          <a:pPr marL="91440" marR="457200" lvl="0" indent="0" algn="ctr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1400" i="1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Nos termos do Art. 7º da Resolução nº 17 de 14 de setembro de 2010, seguem os dados estatísticos referentes às Unidades Jurisdicionais do Estado de Alagoas (1º Grau e Juizados Especiais), extraídos do Sistema de Automação do Judiciário – SAJ e Sistema Eletrônico de Execução Unificado - SEEU</a:t>
          </a:r>
          <a:endParaRPr sz="1400"/>
        </a:p>
      </xdr:txBody>
    </xdr:sp>
    <xdr:clientData fLocksWithSheet="0"/>
  </xdr:oneCellAnchor>
  <xdr:oneCellAnchor>
    <xdr:from>
      <xdr:col>3</xdr:col>
      <xdr:colOff>47625</xdr:colOff>
      <xdr:row>3</xdr:row>
      <xdr:rowOff>95250</xdr:rowOff>
    </xdr:from>
    <xdr:ext cx="2886075" cy="904875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161925</xdr:colOff>
      <xdr:row>29</xdr:row>
      <xdr:rowOff>57150</xdr:rowOff>
    </xdr:from>
    <xdr:ext cx="2228850" cy="7810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16</xdr:row>
      <xdr:rowOff>57150</xdr:rowOff>
    </xdr:from>
    <xdr:ext cx="7810500" cy="895350"/>
    <xdr:sp macro="" textlink="">
      <xdr:nvSpPr>
        <xdr:cNvPr id="22" name="Shape 22" descr="Título do relatório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/>
      </xdr:nvSpPr>
      <xdr:spPr>
        <a:xfrm>
          <a:off x="1445513" y="3337088"/>
          <a:ext cx="780097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2060"/>
            </a:buClr>
            <a:buSzPts val="3600"/>
            <a:buFont typeface="Calibri"/>
            <a:buNone/>
          </a:pPr>
          <a:r>
            <a:rPr lang="en-US" sz="3600" b="1" i="0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Boletim Estatístico Mensal</a:t>
          </a:r>
          <a:endParaRPr sz="1400"/>
        </a:p>
      </xdr:txBody>
    </xdr:sp>
    <xdr:clientData fLocksWithSheet="0"/>
  </xdr:oneCellAnchor>
  <xdr:oneCellAnchor>
    <xdr:from>
      <xdr:col>0</xdr:col>
      <xdr:colOff>57150</xdr:colOff>
      <xdr:row>40</xdr:row>
      <xdr:rowOff>38100</xdr:rowOff>
    </xdr:from>
    <xdr:ext cx="8258175" cy="1781175"/>
    <xdr:sp macro="" textlink="">
      <xdr:nvSpPr>
        <xdr:cNvPr id="23" name="Shape 23" descr="Título do relatório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/>
      </xdr:nvSpPr>
      <xdr:spPr>
        <a:xfrm>
          <a:off x="1221675" y="2894175"/>
          <a:ext cx="8248650" cy="17716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b" anchorCtr="0">
          <a:noAutofit/>
        </a:bodyPr>
        <a:lstStyle/>
        <a:p>
          <a:pPr marL="91440" marR="45720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SETEMBRO 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2026</a:t>
          </a:r>
          <a:endParaRPr sz="1400"/>
        </a:p>
        <a:p>
          <a:pPr marL="0" marR="0" lvl="0" indent="0" algn="ctr" rtl="0">
            <a:lnSpc>
              <a:spcPct val="150000"/>
            </a:lnSpc>
            <a:spcBef>
              <a:spcPts val="2600"/>
            </a:spcBef>
            <a:spcAft>
              <a:spcPts val="0"/>
            </a:spcAft>
            <a:buClr>
              <a:srgbClr val="002060"/>
            </a:buClr>
            <a:buSzPts val="1400"/>
            <a:buFont typeface="Calibri"/>
            <a:buNone/>
          </a:pPr>
          <a:r>
            <a:rPr lang="en-US" sz="1400" b="0" i="1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Nos termos do Art. 7º da Resolução nº 17 de 14 de setembro de 2010, seguem os dados estatísticos referentes às Unidades Jurisdicionais do Estado de Alagoas (1º Grau e Juizados Especiais), extraídos do Sistema de Automação do Judiciário – SAJ e Sistema Eletrônico de Execução Unificado - SEEU</a:t>
          </a:r>
          <a:endParaRPr sz="1400"/>
        </a:p>
      </xdr:txBody>
    </xdr:sp>
    <xdr:clientData fLocksWithSheet="0"/>
  </xdr:oneCellAnchor>
  <xdr:oneCellAnchor>
    <xdr:from>
      <xdr:col>2</xdr:col>
      <xdr:colOff>171450</xdr:colOff>
      <xdr:row>3</xdr:row>
      <xdr:rowOff>85725</xdr:rowOff>
    </xdr:from>
    <xdr:ext cx="2628900" cy="885825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247650</xdr:colOff>
      <xdr:row>27</xdr:row>
      <xdr:rowOff>57150</xdr:rowOff>
    </xdr:from>
    <xdr:ext cx="2238375" cy="733425"/>
    <xdr:pic>
      <xdr:nvPicPr>
        <xdr:cNvPr id="3" name="image11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16</xdr:row>
      <xdr:rowOff>57150</xdr:rowOff>
    </xdr:from>
    <xdr:ext cx="7381875" cy="895350"/>
    <xdr:sp macro="" textlink="">
      <xdr:nvSpPr>
        <xdr:cNvPr id="24" name="Shape 24" descr="Título do relatório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 txBox="1"/>
      </xdr:nvSpPr>
      <xdr:spPr>
        <a:xfrm>
          <a:off x="1659825" y="3337088"/>
          <a:ext cx="7372350" cy="885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2060"/>
            </a:buClr>
            <a:buSzPts val="3600"/>
            <a:buFont typeface="Calibri"/>
            <a:buNone/>
          </a:pPr>
          <a:r>
            <a:rPr lang="en-US" sz="3600" b="1" i="0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Boletim Estatístico Mensal</a:t>
          </a:r>
          <a:endParaRPr sz="1400"/>
        </a:p>
      </xdr:txBody>
    </xdr:sp>
    <xdr:clientData fLocksWithSheet="0"/>
  </xdr:oneCellAnchor>
  <xdr:oneCellAnchor>
    <xdr:from>
      <xdr:col>0</xdr:col>
      <xdr:colOff>57150</xdr:colOff>
      <xdr:row>40</xdr:row>
      <xdr:rowOff>38100</xdr:rowOff>
    </xdr:from>
    <xdr:ext cx="7781925" cy="1781175"/>
    <xdr:sp macro="" textlink="">
      <xdr:nvSpPr>
        <xdr:cNvPr id="25" name="Shape 25" descr="Título do relatório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 txBox="1"/>
      </xdr:nvSpPr>
      <xdr:spPr>
        <a:xfrm>
          <a:off x="1459800" y="2894175"/>
          <a:ext cx="7772400" cy="17716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b" anchorCtr="0">
          <a:noAutofit/>
        </a:bodyPr>
        <a:lstStyle/>
        <a:p>
          <a:pPr marL="91440" marR="45720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OUTUBRO 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2026</a:t>
          </a:r>
          <a:endParaRPr sz="1400"/>
        </a:p>
        <a:p>
          <a:pPr marL="0" marR="0" lvl="0" indent="0" algn="ctr" rtl="0">
            <a:lnSpc>
              <a:spcPct val="150000"/>
            </a:lnSpc>
            <a:spcBef>
              <a:spcPts val="2600"/>
            </a:spcBef>
            <a:spcAft>
              <a:spcPts val="0"/>
            </a:spcAft>
            <a:buClr>
              <a:srgbClr val="002060"/>
            </a:buClr>
            <a:buSzPts val="1400"/>
            <a:buFont typeface="Calibri"/>
            <a:buNone/>
          </a:pPr>
          <a:r>
            <a:rPr lang="en-US" sz="1400" b="0" i="1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Nos termos do Art. 7º da Resolução nº 17 de 14 de setembro de 2010, seguem os dados estatísticos referentes às Unidades Jurisdicionais do Estado de Alagoas (1º Grau e Juizados Especiais), extraídos do Sistema de Automação do Judiciário – SAJ e Sistema Eletrônico de Execução Unificado - SEEU</a:t>
          </a:r>
          <a:endParaRPr sz="1400"/>
        </a:p>
      </xdr:txBody>
    </xdr:sp>
    <xdr:clientData fLocksWithSheet="0"/>
  </xdr:oneCellAnchor>
  <xdr:oneCellAnchor>
    <xdr:from>
      <xdr:col>2</xdr:col>
      <xdr:colOff>171450</xdr:colOff>
      <xdr:row>3</xdr:row>
      <xdr:rowOff>85725</xdr:rowOff>
    </xdr:from>
    <xdr:ext cx="2695575" cy="885825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247650</xdr:colOff>
      <xdr:row>27</xdr:row>
      <xdr:rowOff>57150</xdr:rowOff>
    </xdr:from>
    <xdr:ext cx="2238375" cy="733425"/>
    <xdr:pic>
      <xdr:nvPicPr>
        <xdr:cNvPr id="3" name="image11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16</xdr:row>
      <xdr:rowOff>57150</xdr:rowOff>
    </xdr:from>
    <xdr:ext cx="7943850" cy="895350"/>
    <xdr:sp macro="" textlink="">
      <xdr:nvSpPr>
        <xdr:cNvPr id="26" name="Shape 26" descr="Título do relatório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/>
      </xdr:nvSpPr>
      <xdr:spPr>
        <a:xfrm>
          <a:off x="1378838" y="3337088"/>
          <a:ext cx="79343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2060"/>
            </a:buClr>
            <a:buSzPts val="3600"/>
            <a:buFont typeface="Calibri"/>
            <a:buNone/>
          </a:pPr>
          <a:r>
            <a:rPr lang="en-US" sz="3600" b="1" i="0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Boletim Estatístico Mensal</a:t>
          </a:r>
          <a:endParaRPr sz="1400"/>
        </a:p>
      </xdr:txBody>
    </xdr:sp>
    <xdr:clientData fLocksWithSheet="0"/>
  </xdr:oneCellAnchor>
  <xdr:oneCellAnchor>
    <xdr:from>
      <xdr:col>0</xdr:col>
      <xdr:colOff>57150</xdr:colOff>
      <xdr:row>40</xdr:row>
      <xdr:rowOff>38100</xdr:rowOff>
    </xdr:from>
    <xdr:ext cx="7134225" cy="2095500"/>
    <xdr:sp macro="" textlink="">
      <xdr:nvSpPr>
        <xdr:cNvPr id="27" name="Shape 27" descr="Título do relatório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 txBox="1"/>
      </xdr:nvSpPr>
      <xdr:spPr>
        <a:xfrm>
          <a:off x="1783650" y="2737013"/>
          <a:ext cx="7124700" cy="20859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b" anchorCtr="0">
          <a:noAutofit/>
        </a:bodyPr>
        <a:lstStyle/>
        <a:p>
          <a:pPr marL="91440" marR="45720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NOVEMBRO 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2026</a:t>
          </a:r>
          <a:endParaRPr sz="1400"/>
        </a:p>
        <a:p>
          <a:pPr marL="0" marR="0" lvl="0" indent="0" algn="ctr" rtl="0">
            <a:lnSpc>
              <a:spcPct val="150000"/>
            </a:lnSpc>
            <a:spcBef>
              <a:spcPts val="2600"/>
            </a:spcBef>
            <a:spcAft>
              <a:spcPts val="0"/>
            </a:spcAft>
            <a:buClr>
              <a:srgbClr val="002060"/>
            </a:buClr>
            <a:buSzPts val="1400"/>
            <a:buFont typeface="Calibri"/>
            <a:buNone/>
          </a:pPr>
          <a:r>
            <a:rPr lang="en-US" sz="1400" b="0" i="1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Nos termos do Art. 7º da Resolução nº 17 de 14 de setembro de 2010, seguem os dados estatísticos referentes às Unidades Jurisdicionais do Estado de Alagoas (1º Grau e Juizados Especiais), extraídos do Sistema de Automação do Judiciário – SAJ e Sistema Eletrônico de Execução Unificado - SEEU</a:t>
          </a:r>
          <a:endParaRPr sz="1400"/>
        </a:p>
      </xdr:txBody>
    </xdr:sp>
    <xdr:clientData fLocksWithSheet="0"/>
  </xdr:oneCellAnchor>
  <xdr:oneCellAnchor>
    <xdr:from>
      <xdr:col>2</xdr:col>
      <xdr:colOff>171450</xdr:colOff>
      <xdr:row>3</xdr:row>
      <xdr:rowOff>85725</xdr:rowOff>
    </xdr:from>
    <xdr:ext cx="2686050" cy="885825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247650</xdr:colOff>
      <xdr:row>27</xdr:row>
      <xdr:rowOff>57150</xdr:rowOff>
    </xdr:from>
    <xdr:ext cx="2209800" cy="733425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16</xdr:row>
      <xdr:rowOff>57150</xdr:rowOff>
    </xdr:from>
    <xdr:ext cx="8524875" cy="895350"/>
    <xdr:sp macro="" textlink="">
      <xdr:nvSpPr>
        <xdr:cNvPr id="28" name="Shape 28" descr="Título do relatório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/>
      </xdr:nvSpPr>
      <xdr:spPr>
        <a:xfrm>
          <a:off x="1088325" y="3337088"/>
          <a:ext cx="8515350" cy="885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2060"/>
            </a:buClr>
            <a:buSzPts val="3600"/>
            <a:buFont typeface="Calibri"/>
            <a:buNone/>
          </a:pPr>
          <a:r>
            <a:rPr lang="en-US" sz="3600" b="1" i="0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Boletim Estatístico Mensal</a:t>
          </a:r>
          <a:endParaRPr sz="1400"/>
        </a:p>
      </xdr:txBody>
    </xdr:sp>
    <xdr:clientData fLocksWithSheet="0"/>
  </xdr:oneCellAnchor>
  <xdr:oneCellAnchor>
    <xdr:from>
      <xdr:col>0</xdr:col>
      <xdr:colOff>57150</xdr:colOff>
      <xdr:row>40</xdr:row>
      <xdr:rowOff>38100</xdr:rowOff>
    </xdr:from>
    <xdr:ext cx="9010650" cy="1781175"/>
    <xdr:sp macro="" textlink="">
      <xdr:nvSpPr>
        <xdr:cNvPr id="29" name="Shape 29" descr="Título do relatório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/>
      </xdr:nvSpPr>
      <xdr:spPr>
        <a:xfrm>
          <a:off x="845438" y="2894175"/>
          <a:ext cx="9001125" cy="17716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b" anchorCtr="0">
          <a:noAutofit/>
        </a:bodyPr>
        <a:lstStyle/>
        <a:p>
          <a:pPr marL="91440" marR="45720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DEZEMBRO 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2026</a:t>
          </a:r>
          <a:endParaRPr sz="1400"/>
        </a:p>
        <a:p>
          <a:pPr marL="0" marR="0" lvl="0" indent="0" algn="ctr" rtl="0">
            <a:lnSpc>
              <a:spcPct val="150000"/>
            </a:lnSpc>
            <a:spcBef>
              <a:spcPts val="2600"/>
            </a:spcBef>
            <a:spcAft>
              <a:spcPts val="0"/>
            </a:spcAft>
            <a:buClr>
              <a:srgbClr val="002060"/>
            </a:buClr>
            <a:buSzPts val="1400"/>
            <a:buFont typeface="Calibri"/>
            <a:buNone/>
          </a:pPr>
          <a:r>
            <a:rPr lang="en-US" sz="1400" b="0" i="1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Nos termos do Art. 7º da Resolução nº 17 de 14 de setembro de 2010, seguem os dados estatísticos referentes às Unidades Jurisdicionais do Estado de Alagoas (1º Grau e Juizados Especiais), extraídos do Sistema de Automação do Judiciário – SAJ e Sistema Eletrônico de Execução Unificado - SEEU</a:t>
          </a:r>
          <a:endParaRPr sz="1400"/>
        </a:p>
      </xdr:txBody>
    </xdr:sp>
    <xdr:clientData fLocksWithSheet="0"/>
  </xdr:oneCellAnchor>
  <xdr:oneCellAnchor>
    <xdr:from>
      <xdr:col>2</xdr:col>
      <xdr:colOff>171450</xdr:colOff>
      <xdr:row>3</xdr:row>
      <xdr:rowOff>85725</xdr:rowOff>
    </xdr:from>
    <xdr:ext cx="2657475" cy="885825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247650</xdr:colOff>
      <xdr:row>27</xdr:row>
      <xdr:rowOff>57150</xdr:rowOff>
    </xdr:from>
    <xdr:ext cx="2209800" cy="733425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15</xdr:row>
      <xdr:rowOff>38100</xdr:rowOff>
    </xdr:from>
    <xdr:ext cx="7562850" cy="1438275"/>
    <xdr:sp macro="" textlink="">
      <xdr:nvSpPr>
        <xdr:cNvPr id="5" name="Shape 5" descr="Título do relatóri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69338" y="3065625"/>
          <a:ext cx="7553325" cy="14287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3600"/>
            <a:buFont typeface="Calibri"/>
            <a:buNone/>
          </a:pPr>
          <a:r>
            <a:rPr lang="en-US" sz="3600" b="1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Boletim Estatístico Mensal</a:t>
          </a:r>
          <a:endParaRPr sz="3600" i="1">
            <a:solidFill>
              <a:srgbClr val="002060"/>
            </a:solidFill>
          </a:endParaRPr>
        </a:p>
      </xdr:txBody>
    </xdr:sp>
    <xdr:clientData fLocksWithSheet="0"/>
  </xdr:oneCellAnchor>
  <xdr:oneCellAnchor>
    <xdr:from>
      <xdr:col>0</xdr:col>
      <xdr:colOff>38100</xdr:colOff>
      <xdr:row>40</xdr:row>
      <xdr:rowOff>57150</xdr:rowOff>
    </xdr:from>
    <xdr:ext cx="7972425" cy="1781175"/>
    <xdr:sp macro="" textlink="">
      <xdr:nvSpPr>
        <xdr:cNvPr id="6" name="Shape 6" descr="Título do relatóri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64550" y="2894175"/>
          <a:ext cx="7962900" cy="17716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b" anchorCtr="0">
          <a:noAutofit/>
        </a:bodyPr>
        <a:lstStyle/>
        <a:p>
          <a:pPr marL="91440" marR="45720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JANEIRO 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2026</a:t>
          </a:r>
          <a:endParaRPr sz="3000" b="1">
            <a:latin typeface="Calibri"/>
            <a:ea typeface="Calibri"/>
            <a:cs typeface="Calibri"/>
            <a:sym typeface="Calibri"/>
          </a:endParaRPr>
        </a:p>
        <a:p>
          <a:pPr marL="0" lvl="0" indent="0" algn="ctr" rtl="0">
            <a:lnSpc>
              <a:spcPct val="150000"/>
            </a:lnSpc>
            <a:spcBef>
              <a:spcPts val="2600"/>
            </a:spcBef>
            <a:spcAft>
              <a:spcPts val="0"/>
            </a:spcAft>
            <a:buClr>
              <a:srgbClr val="002060"/>
            </a:buClr>
            <a:buSzPts val="1400"/>
            <a:buFont typeface="Calibri"/>
            <a:buNone/>
          </a:pPr>
          <a:r>
            <a:rPr lang="en-US" sz="1400" i="1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Nos termos do Art. 7º da Resolução nº 17 de 14 de setembro de 2010, seguem os dados estatísticos referentes às Unidades Jurisdicionais do Estado de Alagoas (1º Grau e Juizados Especiais), extraídos do Sistema de Automação do Judiciário – SAJ e Sistema Eletrônico de Execução Unificado - SEEU</a:t>
          </a:r>
          <a:endParaRPr sz="1400"/>
        </a:p>
      </xdr:txBody>
    </xdr:sp>
    <xdr:clientData fLocksWithSheet="0"/>
  </xdr:oneCellAnchor>
  <xdr:oneCellAnchor>
    <xdr:from>
      <xdr:col>2</xdr:col>
      <xdr:colOff>28575</xdr:colOff>
      <xdr:row>2</xdr:row>
      <xdr:rowOff>114300</xdr:rowOff>
    </xdr:from>
    <xdr:ext cx="3533775" cy="1152525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28575</xdr:colOff>
      <xdr:row>26</xdr:row>
      <xdr:rowOff>47625</xdr:rowOff>
    </xdr:from>
    <xdr:ext cx="2152650" cy="7715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18</xdr:row>
      <xdr:rowOff>0</xdr:rowOff>
    </xdr:from>
    <xdr:ext cx="7229475" cy="1428750"/>
    <xdr:sp macro="" textlink="">
      <xdr:nvSpPr>
        <xdr:cNvPr id="7" name="Shape 7" descr="Título do relatóri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736025" y="3070388"/>
          <a:ext cx="7219950" cy="14192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3600"/>
            <a:buFont typeface="Calibri"/>
            <a:buNone/>
          </a:pPr>
          <a:r>
            <a:rPr lang="en-US" sz="3600" b="1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Boletim Estatístico Mensal</a:t>
          </a:r>
          <a:endParaRPr sz="3600" i="1">
            <a:solidFill>
              <a:srgbClr val="002060"/>
            </a:solidFill>
          </a:endParaRPr>
        </a:p>
      </xdr:txBody>
    </xdr:sp>
    <xdr:clientData fLocksWithSheet="0"/>
  </xdr:oneCellAnchor>
  <xdr:oneCellAnchor>
    <xdr:from>
      <xdr:col>0</xdr:col>
      <xdr:colOff>38100</xdr:colOff>
      <xdr:row>40</xdr:row>
      <xdr:rowOff>38100</xdr:rowOff>
    </xdr:from>
    <xdr:ext cx="7667625" cy="1876425"/>
    <xdr:sp macro="" textlink="">
      <xdr:nvSpPr>
        <xdr:cNvPr id="8" name="Shape 8" descr="Título do relatóri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516950" y="2846550"/>
          <a:ext cx="7658100" cy="18669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91440" marR="45720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FEVEREIRO 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2026</a:t>
          </a:r>
          <a:endParaRPr sz="1400"/>
        </a:p>
        <a:p>
          <a:pPr marL="91440" marR="457200" lvl="0" indent="0" algn="ctr" rtl="0">
            <a:lnSpc>
              <a:spcPct val="120000"/>
            </a:lnSpc>
            <a:spcBef>
              <a:spcPts val="1000"/>
            </a:spcBef>
            <a:spcAft>
              <a:spcPts val="0"/>
            </a:spcAft>
            <a:buClr>
              <a:srgbClr val="002060"/>
            </a:buClr>
            <a:buSzPts val="1400"/>
            <a:buFont typeface="Calibri"/>
            <a:buNone/>
          </a:pPr>
          <a:r>
            <a:rPr lang="en-US" sz="1400" i="1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Nos termos do Art. 7º da Resolução nº 17 de 14 de setembro de 2010, seguem os dados estatísticos referentes às Unidades Jurisdicionais do Estado de Alagoas (1º Grau e Juizados Especiais), extraídos do Sistema de Automação do Judiciário – SAJ e Sistema Eletrônico de Execução Unificado - SEEU</a:t>
          </a:r>
          <a:endParaRPr sz="1400"/>
        </a:p>
      </xdr:txBody>
    </xdr:sp>
    <xdr:clientData fLocksWithSheet="0"/>
  </xdr:oneCellAnchor>
  <xdr:oneCellAnchor>
    <xdr:from>
      <xdr:col>2</xdr:col>
      <xdr:colOff>28575</xdr:colOff>
      <xdr:row>2</xdr:row>
      <xdr:rowOff>114300</xdr:rowOff>
    </xdr:from>
    <xdr:ext cx="3543300" cy="1152525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285750</xdr:colOff>
      <xdr:row>28</xdr:row>
      <xdr:rowOff>85725</xdr:rowOff>
    </xdr:from>
    <xdr:ext cx="2228850" cy="762000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16</xdr:row>
      <xdr:rowOff>114300</xdr:rowOff>
    </xdr:from>
    <xdr:ext cx="7210425" cy="1047750"/>
    <xdr:sp macro="" textlink="">
      <xdr:nvSpPr>
        <xdr:cNvPr id="9" name="Shape 9" descr="Título do relatóri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45550" y="3260888"/>
          <a:ext cx="7200900" cy="10382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3600"/>
            <a:buFont typeface="Calibri"/>
            <a:buNone/>
          </a:pPr>
          <a:r>
            <a:rPr lang="en-US" sz="3600" b="1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Boletim Estatístico Mensal</a:t>
          </a:r>
          <a:endParaRPr sz="3600" i="1">
            <a:solidFill>
              <a:srgbClr val="002060"/>
            </a:solidFill>
          </a:endParaRPr>
        </a:p>
      </xdr:txBody>
    </xdr:sp>
    <xdr:clientData fLocksWithSheet="0"/>
  </xdr:oneCellAnchor>
  <xdr:oneCellAnchor>
    <xdr:from>
      <xdr:col>0</xdr:col>
      <xdr:colOff>0</xdr:colOff>
      <xdr:row>40</xdr:row>
      <xdr:rowOff>38100</xdr:rowOff>
    </xdr:from>
    <xdr:ext cx="6810375" cy="1800225"/>
    <xdr:sp macro="" textlink="">
      <xdr:nvSpPr>
        <xdr:cNvPr id="10" name="Shape 10" descr="Título do relatóri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0" y="6388100"/>
          <a:ext cx="6810375" cy="18002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91440" marR="45720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MARÇO 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2026</a:t>
          </a:r>
          <a:endParaRPr sz="1400"/>
        </a:p>
        <a:p>
          <a:pPr marL="0" lvl="0" indent="0" algn="ctr" rtl="0">
            <a:lnSpc>
              <a:spcPct val="150000"/>
            </a:lnSpc>
            <a:spcBef>
              <a:spcPts val="2600"/>
            </a:spcBef>
            <a:spcAft>
              <a:spcPts val="0"/>
            </a:spcAft>
            <a:buClr>
              <a:srgbClr val="002060"/>
            </a:buClr>
            <a:buSzPts val="1400"/>
            <a:buFont typeface="Calibri"/>
            <a:buNone/>
          </a:pPr>
          <a:r>
            <a:rPr lang="en-US" sz="1400" i="1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Nos termos do Art. 7º da Resolução nº 17 de 14 de setembro de 2010, seguem os dados estatísticos referentes às Unidades Jurisdicionais do Estado de Alagoas (1º Grau e Juizados Especiais), extraídos do Sistema de Automação do Judiciário – SAJ e Sistema Eletrônico de Execução Unificado - SEEU</a:t>
          </a:r>
          <a:endParaRPr sz="1400"/>
        </a:p>
      </xdr:txBody>
    </xdr:sp>
    <xdr:clientData fLocksWithSheet="0"/>
  </xdr:oneCellAnchor>
  <xdr:oneCellAnchor>
    <xdr:from>
      <xdr:col>0</xdr:col>
      <xdr:colOff>1771650</xdr:colOff>
      <xdr:row>3</xdr:row>
      <xdr:rowOff>152400</xdr:rowOff>
    </xdr:from>
    <xdr:ext cx="3514725" cy="1171575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</xdr:colOff>
      <xdr:row>29</xdr:row>
      <xdr:rowOff>19050</xdr:rowOff>
    </xdr:from>
    <xdr:ext cx="2209800" cy="733425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409575</xdr:colOff>
      <xdr:row>17</xdr:row>
      <xdr:rowOff>0</xdr:rowOff>
    </xdr:from>
    <xdr:ext cx="8191500" cy="1438275"/>
    <xdr:sp macro="" textlink="">
      <xdr:nvSpPr>
        <xdr:cNvPr id="11" name="Shape 11" descr="Título do relatóri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1255013" y="3065625"/>
          <a:ext cx="8181975" cy="14287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3600"/>
            <a:buFont typeface="Calibri"/>
            <a:buNone/>
          </a:pPr>
          <a:r>
            <a:rPr lang="en-US" sz="3600" b="1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Boletim Estatístico Mensal</a:t>
          </a:r>
          <a:endParaRPr sz="3600" i="1">
            <a:solidFill>
              <a:srgbClr val="002060"/>
            </a:solidFill>
          </a:endParaRPr>
        </a:p>
      </xdr:txBody>
    </xdr:sp>
    <xdr:clientData fLocksWithSheet="0"/>
  </xdr:oneCellAnchor>
  <xdr:oneCellAnchor>
    <xdr:from>
      <xdr:col>0</xdr:col>
      <xdr:colOff>9525</xdr:colOff>
      <xdr:row>40</xdr:row>
      <xdr:rowOff>114300</xdr:rowOff>
    </xdr:from>
    <xdr:ext cx="8991600" cy="1866900"/>
    <xdr:sp macro="" textlink="">
      <xdr:nvSpPr>
        <xdr:cNvPr id="12" name="Shape 12" descr="Título do relatóri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854963" y="2851313"/>
          <a:ext cx="8982075" cy="18573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91440" marR="45720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ABRIL 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2026</a:t>
          </a:r>
          <a:endParaRPr sz="1400"/>
        </a:p>
        <a:p>
          <a:pPr marL="0" lvl="0" indent="0" algn="ctr" rtl="0">
            <a:lnSpc>
              <a:spcPct val="150000"/>
            </a:lnSpc>
            <a:spcBef>
              <a:spcPts val="2600"/>
            </a:spcBef>
            <a:spcAft>
              <a:spcPts val="0"/>
            </a:spcAft>
            <a:buClr>
              <a:srgbClr val="002060"/>
            </a:buClr>
            <a:buSzPts val="1400"/>
            <a:buFont typeface="Calibri"/>
            <a:buNone/>
          </a:pPr>
          <a:r>
            <a:rPr lang="en-US" sz="1400" i="1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Nos termos do Art. 7º da Resolução nº 17 de 14 de setembro de 2010, seguem os dados estatísticos referentes às Unidades Jurisdicionais do Estado de Alagoas (1º Grau e Juizados Especiais), extraídos do Sistema de Automação do Judiciário – SAJ e Sistema Eletrônico de Execução Unificado - SEEU</a:t>
          </a:r>
          <a:endParaRPr sz="1400"/>
        </a:p>
      </xdr:txBody>
    </xdr:sp>
    <xdr:clientData fLocksWithSheet="0"/>
  </xdr:oneCellAnchor>
  <xdr:oneCellAnchor>
    <xdr:from>
      <xdr:col>1</xdr:col>
      <xdr:colOff>228600</xdr:colOff>
      <xdr:row>3</xdr:row>
      <xdr:rowOff>19050</xdr:rowOff>
    </xdr:from>
    <xdr:ext cx="3590925" cy="11620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200025</xdr:colOff>
      <xdr:row>29</xdr:row>
      <xdr:rowOff>57150</xdr:rowOff>
    </xdr:from>
    <xdr:ext cx="2238375" cy="714375"/>
    <xdr:pic>
      <xdr:nvPicPr>
        <xdr:cNvPr id="3" name="image6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40</xdr:row>
      <xdr:rowOff>38100</xdr:rowOff>
    </xdr:from>
    <xdr:ext cx="8334375" cy="1781175"/>
    <xdr:sp macro="" textlink="">
      <xdr:nvSpPr>
        <xdr:cNvPr id="13" name="Shape 13" descr="Título do relatóri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1183575" y="2894175"/>
          <a:ext cx="8324850" cy="17716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91440" marR="45720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MAIO 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2026</a:t>
          </a:r>
          <a:endParaRPr sz="1400"/>
        </a:p>
        <a:p>
          <a:pPr marL="0" marR="0" lvl="0" indent="0" algn="l" rtl="0">
            <a:lnSpc>
              <a:spcPct val="150000"/>
            </a:lnSpc>
            <a:spcBef>
              <a:spcPts val="2600"/>
            </a:spcBef>
            <a:spcAft>
              <a:spcPts val="0"/>
            </a:spcAft>
            <a:buClr>
              <a:srgbClr val="002060"/>
            </a:buClr>
            <a:buSzPts val="1400"/>
            <a:buFont typeface="Calibri"/>
            <a:buNone/>
          </a:pPr>
          <a:r>
            <a:rPr lang="en-US" sz="1400" b="0" i="1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Nos termos do Art. 7º da Resolução nº 17 de 14 de setembro de 2010, seguem os dados estatísticos referentes às Unidades Jurisdicionais do Estado de Alagoas (1º Grau e Juizados Especiais), extraídos do Sistema de Automação do Judiciário – SAJ e Sistema Eletrônico de Execução Unificado - SEEU</a:t>
          </a:r>
          <a:endParaRPr sz="1400"/>
        </a:p>
      </xdr:txBody>
    </xdr:sp>
    <xdr:clientData fLocksWithSheet="0"/>
  </xdr:oneCellAnchor>
  <xdr:oneCellAnchor>
    <xdr:from>
      <xdr:col>0</xdr:col>
      <xdr:colOff>238125</xdr:colOff>
      <xdr:row>14</xdr:row>
      <xdr:rowOff>0</xdr:rowOff>
    </xdr:from>
    <xdr:ext cx="8067675" cy="1466850"/>
    <xdr:sp macro="" textlink="">
      <xdr:nvSpPr>
        <xdr:cNvPr id="14" name="Shape 14" descr="Título do relatório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1316925" y="3051338"/>
          <a:ext cx="8058150" cy="14573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3600"/>
            <a:buFont typeface="Calibri"/>
            <a:buNone/>
          </a:pPr>
          <a:r>
            <a:rPr lang="en-US" sz="3600" b="1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Boletim Estatístico Mensal</a:t>
          </a:r>
          <a:endParaRPr sz="3600" i="1">
            <a:solidFill>
              <a:srgbClr val="002060"/>
            </a:solidFill>
          </a:endParaRPr>
        </a:p>
      </xdr:txBody>
    </xdr:sp>
    <xdr:clientData fLocksWithSheet="0"/>
  </xdr:oneCellAnchor>
  <xdr:oneCellAnchor>
    <xdr:from>
      <xdr:col>1</xdr:col>
      <xdr:colOff>285750</xdr:colOff>
      <xdr:row>3</xdr:row>
      <xdr:rowOff>19050</xdr:rowOff>
    </xdr:from>
    <xdr:ext cx="3600450" cy="11620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26</xdr:row>
      <xdr:rowOff>9525</xdr:rowOff>
    </xdr:from>
    <xdr:ext cx="2247900" cy="733425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17</xdr:row>
      <xdr:rowOff>114300</xdr:rowOff>
    </xdr:from>
    <xdr:ext cx="7410450" cy="1438275"/>
    <xdr:sp macro="" textlink="">
      <xdr:nvSpPr>
        <xdr:cNvPr id="15" name="Shape 15" descr="Título do relatório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1645538" y="3065625"/>
          <a:ext cx="7400925" cy="14287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457200" marR="0" lvl="1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2060"/>
            </a:buClr>
            <a:buSzPts val="3600"/>
            <a:buFont typeface="Calibri"/>
            <a:buNone/>
          </a:pPr>
          <a:r>
            <a:rPr lang="en-US" sz="3600" b="1" i="0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Boletim Estatístico Mensal</a:t>
          </a:r>
          <a:endParaRPr sz="1400"/>
        </a:p>
      </xdr:txBody>
    </xdr:sp>
    <xdr:clientData fLocksWithSheet="0"/>
  </xdr:oneCellAnchor>
  <xdr:oneCellAnchor>
    <xdr:from>
      <xdr:col>0</xdr:col>
      <xdr:colOff>152400</xdr:colOff>
      <xdr:row>40</xdr:row>
      <xdr:rowOff>38100</xdr:rowOff>
    </xdr:from>
    <xdr:ext cx="7753350" cy="1781175"/>
    <xdr:sp macro="" textlink="">
      <xdr:nvSpPr>
        <xdr:cNvPr id="16" name="Shape 16" descr="Título do relatório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1474088" y="2894175"/>
          <a:ext cx="7743825" cy="17716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91440" marR="45720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JUNHO 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2026</a:t>
          </a:r>
          <a:endParaRPr sz="1400"/>
        </a:p>
        <a:p>
          <a:pPr marL="0" marR="0" lvl="0" indent="0" algn="ctr" rtl="0">
            <a:lnSpc>
              <a:spcPct val="150000"/>
            </a:lnSpc>
            <a:spcBef>
              <a:spcPts val="2600"/>
            </a:spcBef>
            <a:spcAft>
              <a:spcPts val="0"/>
            </a:spcAft>
            <a:buClr>
              <a:srgbClr val="002060"/>
            </a:buClr>
            <a:buSzPts val="1400"/>
            <a:buFont typeface="Calibri"/>
            <a:buNone/>
          </a:pPr>
          <a:r>
            <a:rPr lang="en-US" sz="1400" b="0" i="1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Nos termos do Art. 7º da Resolução nº 17 de 14 de setembro de 2010, seguem os dados estatísticos referentes às Unidades Jurisdicionais do Estado de Alagoas (1º Grau e Juizados Especiais), extraídos do Sistema de Automação do Judiciário – SAJ e Sistema Eletrônico de Execução Unificado - SEEU</a:t>
          </a:r>
          <a:endParaRPr sz="1400"/>
        </a:p>
      </xdr:txBody>
    </xdr:sp>
    <xdr:clientData fLocksWithSheet="0"/>
  </xdr:oneCellAnchor>
  <xdr:oneCellAnchor>
    <xdr:from>
      <xdr:col>2</xdr:col>
      <xdr:colOff>247650</xdr:colOff>
      <xdr:row>3</xdr:row>
      <xdr:rowOff>19050</xdr:rowOff>
    </xdr:from>
    <xdr:ext cx="3562350" cy="11620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180975</xdr:colOff>
      <xdr:row>28</xdr:row>
      <xdr:rowOff>47625</xdr:rowOff>
    </xdr:from>
    <xdr:ext cx="2247900" cy="723900"/>
    <xdr:pic>
      <xdr:nvPicPr>
        <xdr:cNvPr id="3" name="image8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7924800" cy="962025"/>
    <xdr:sp macro="" textlink="">
      <xdr:nvSpPr>
        <xdr:cNvPr id="17" name="Shape 17" descr="Título do relatório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1388363" y="3303750"/>
          <a:ext cx="7915275" cy="952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2060"/>
            </a:buClr>
            <a:buSzPts val="3600"/>
            <a:buFont typeface="Calibri"/>
            <a:buNone/>
          </a:pPr>
          <a:r>
            <a:rPr lang="en-US" sz="3600" b="1" i="0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Boletim Estatístico Mensal</a:t>
          </a:r>
          <a:endParaRPr sz="1400"/>
        </a:p>
      </xdr:txBody>
    </xdr:sp>
    <xdr:clientData fLocksWithSheet="0"/>
  </xdr:oneCellAnchor>
  <xdr:oneCellAnchor>
    <xdr:from>
      <xdr:col>0</xdr:col>
      <xdr:colOff>152400</xdr:colOff>
      <xdr:row>40</xdr:row>
      <xdr:rowOff>38100</xdr:rowOff>
    </xdr:from>
    <xdr:ext cx="7753350" cy="1781175"/>
    <xdr:sp macro="" textlink="">
      <xdr:nvSpPr>
        <xdr:cNvPr id="18" name="Shape 18" descr="Título do relatório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1474088" y="2894175"/>
          <a:ext cx="7743825" cy="17716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91440" marR="45720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JULHO 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2026</a:t>
          </a:r>
          <a:endParaRPr sz="1400"/>
        </a:p>
        <a:p>
          <a:pPr marL="0" marR="0" lvl="0" indent="0" algn="ctr" rtl="0">
            <a:lnSpc>
              <a:spcPct val="150000"/>
            </a:lnSpc>
            <a:spcBef>
              <a:spcPts val="2600"/>
            </a:spcBef>
            <a:spcAft>
              <a:spcPts val="0"/>
            </a:spcAft>
            <a:buClr>
              <a:srgbClr val="002060"/>
            </a:buClr>
            <a:buSzPts val="1400"/>
            <a:buFont typeface="Calibri"/>
            <a:buNone/>
          </a:pPr>
          <a:r>
            <a:rPr lang="en-US" sz="1400" b="0" i="1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Nos termos do Art. 7º da Resolução nº 17 de 14 de setembro de 2010, seguem os dados estatísticos referentes às Unidades Jurisdicionais do Estado de Alagoas (1º Grau e Juizados Especiais), extraídos do Sistema de Automação do Judiciário – SAJ e Sistema Eletrônico de Execução Unificado - SEEU</a:t>
          </a:r>
          <a:endParaRPr sz="1400"/>
        </a:p>
      </xdr:txBody>
    </xdr:sp>
    <xdr:clientData fLocksWithSheet="0"/>
  </xdr:oneCellAnchor>
  <xdr:oneCellAnchor>
    <xdr:from>
      <xdr:col>15</xdr:col>
      <xdr:colOff>0</xdr:colOff>
      <xdr:row>193</xdr:row>
      <xdr:rowOff>0</xdr:rowOff>
    </xdr:from>
    <xdr:ext cx="228600" cy="3048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/>
      </xdr:nvSpPr>
      <xdr:spPr>
        <a:xfrm>
          <a:off x="5236463" y="3632363"/>
          <a:ext cx="2190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114300</xdr:colOff>
      <xdr:row>1</xdr:row>
      <xdr:rowOff>38100</xdr:rowOff>
    </xdr:from>
    <xdr:ext cx="2609850" cy="847725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57150</xdr:colOff>
      <xdr:row>25</xdr:row>
      <xdr:rowOff>104775</xdr:rowOff>
    </xdr:from>
    <xdr:ext cx="2219325" cy="742950"/>
    <xdr:pic>
      <xdr:nvPicPr>
        <xdr:cNvPr id="3" name="image9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16</xdr:row>
      <xdr:rowOff>57150</xdr:rowOff>
    </xdr:from>
    <xdr:ext cx="7343775" cy="895350"/>
    <xdr:sp macro="" textlink="">
      <xdr:nvSpPr>
        <xdr:cNvPr id="20" name="Shape 20" descr="Título do relatório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/>
      </xdr:nvSpPr>
      <xdr:spPr>
        <a:xfrm>
          <a:off x="1678875" y="3337088"/>
          <a:ext cx="7334250" cy="885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2060"/>
            </a:buClr>
            <a:buSzPts val="3600"/>
            <a:buFont typeface="Calibri"/>
            <a:buNone/>
          </a:pPr>
          <a:r>
            <a:rPr lang="en-US" sz="3600" b="1" i="0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Boletim Estatístico Mensal</a:t>
          </a:r>
          <a:endParaRPr sz="1400"/>
        </a:p>
      </xdr:txBody>
    </xdr:sp>
    <xdr:clientData fLocksWithSheet="0"/>
  </xdr:oneCellAnchor>
  <xdr:oneCellAnchor>
    <xdr:from>
      <xdr:col>0</xdr:col>
      <xdr:colOff>57150</xdr:colOff>
      <xdr:row>40</xdr:row>
      <xdr:rowOff>38100</xdr:rowOff>
    </xdr:from>
    <xdr:ext cx="7743825" cy="1781175"/>
    <xdr:sp macro="" textlink="">
      <xdr:nvSpPr>
        <xdr:cNvPr id="21" name="Shape 21" descr="Título do relatório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/>
      </xdr:nvSpPr>
      <xdr:spPr>
        <a:xfrm>
          <a:off x="1478850" y="2894175"/>
          <a:ext cx="7734300" cy="17716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b" anchorCtr="0">
          <a:noAutofit/>
        </a:bodyPr>
        <a:lstStyle/>
        <a:p>
          <a:pPr marL="91440" marR="45720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AGOSTO 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2026</a:t>
          </a:r>
          <a:endParaRPr sz="1400"/>
        </a:p>
        <a:p>
          <a:pPr marL="0" marR="0" lvl="0" indent="0" algn="ctr" rtl="0">
            <a:lnSpc>
              <a:spcPct val="150000"/>
            </a:lnSpc>
            <a:spcBef>
              <a:spcPts val="2600"/>
            </a:spcBef>
            <a:spcAft>
              <a:spcPts val="0"/>
            </a:spcAft>
            <a:buClr>
              <a:srgbClr val="002060"/>
            </a:buClr>
            <a:buSzPts val="1400"/>
            <a:buFont typeface="Calibri"/>
            <a:buNone/>
          </a:pPr>
          <a:r>
            <a:rPr lang="en-US" sz="1400" b="0" i="1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Nos termos do Art. 7º da Resolução nº 17 de 14 de setembro de 2010, seguem os dados estatísticos referentes às Unidades Jurisdicionais do Estado de Alagoas (1º Grau e Juizados Especiais), extraídos do Sistema de Automação do Judiciário – SAJ e Sistema Eletrônico de Execução Unificado - SEEU</a:t>
          </a:r>
          <a:endParaRPr sz="1400"/>
        </a:p>
      </xdr:txBody>
    </xdr:sp>
    <xdr:clientData fLocksWithSheet="0"/>
  </xdr:oneCellAnchor>
  <xdr:oneCellAnchor>
    <xdr:from>
      <xdr:col>2</xdr:col>
      <xdr:colOff>171450</xdr:colOff>
      <xdr:row>3</xdr:row>
      <xdr:rowOff>85725</xdr:rowOff>
    </xdr:from>
    <xdr:ext cx="2667000" cy="885825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247650</xdr:colOff>
      <xdr:row>27</xdr:row>
      <xdr:rowOff>57150</xdr:rowOff>
    </xdr:from>
    <xdr:ext cx="2219325" cy="733425"/>
    <xdr:pic>
      <xdr:nvPicPr>
        <xdr:cNvPr id="3" name="image10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3"/>
  <sheetViews>
    <sheetView showGridLines="0" tabSelected="1" zoomScaleNormal="100" workbookViewId="0">
      <selection activeCell="F232" sqref="F232"/>
    </sheetView>
  </sheetViews>
  <sheetFormatPr defaultColWidth="12.5703125" defaultRowHeight="15" customHeight="1" x14ac:dyDescent="0.2"/>
  <cols>
    <col min="1" max="1" width="21.7109375" customWidth="1"/>
    <col min="2" max="2" width="5.5703125" customWidth="1"/>
    <col min="3" max="3" width="7.28515625" customWidth="1"/>
    <col min="4" max="5" width="6.28515625" customWidth="1"/>
    <col min="6" max="6" width="6.7109375" customWidth="1"/>
    <col min="7" max="7" width="5.7109375" customWidth="1"/>
    <col min="8" max="8" width="6.28515625" customWidth="1"/>
    <col min="9" max="9" width="5.42578125" customWidth="1"/>
    <col min="10" max="10" width="6.42578125" customWidth="1"/>
    <col min="11" max="11" width="5.7109375" customWidth="1"/>
    <col min="12" max="12" width="7.140625" customWidth="1"/>
    <col min="13" max="13" width="7.5703125" customWidth="1"/>
    <col min="14" max="14" width="6.28515625" customWidth="1"/>
    <col min="15" max="15" width="4.7109375" customWidth="1"/>
  </cols>
  <sheetData>
    <row r="1" spans="1:15" ht="12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</row>
    <row r="2" spans="1:15" ht="12.7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</row>
    <row r="3" spans="1:15" ht="12.7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  <c r="N3" s="3"/>
      <c r="O3" s="3"/>
    </row>
    <row r="4" spans="1:15" ht="12.75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3"/>
      <c r="N4" s="3"/>
      <c r="O4" s="3"/>
    </row>
    <row r="5" spans="1:15" ht="12.75" customHeigh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3"/>
      <c r="N5" s="3"/>
      <c r="O5" s="3"/>
    </row>
    <row r="6" spans="1:15" ht="12.75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3"/>
      <c r="M6" s="3"/>
      <c r="N6" s="3"/>
      <c r="O6" s="3"/>
    </row>
    <row r="7" spans="1:15" ht="12.75" customHeight="1" x14ac:dyDescent="0.2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3"/>
    </row>
    <row r="8" spans="1:15" ht="12.75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3"/>
      <c r="M8" s="3"/>
      <c r="N8" s="3"/>
      <c r="O8" s="3"/>
    </row>
    <row r="9" spans="1:15" ht="12.75" customHeight="1" x14ac:dyDescent="0.2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3"/>
      <c r="M9" s="3"/>
      <c r="N9" s="3"/>
      <c r="O9" s="3"/>
    </row>
    <row r="10" spans="1:15" ht="12.75" customHeight="1" x14ac:dyDescent="0.2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  <c r="M10" s="3"/>
      <c r="N10" s="3"/>
      <c r="O10" s="3"/>
    </row>
    <row r="11" spans="1:15" ht="12.75" customHeight="1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3"/>
    </row>
    <row r="12" spans="1:15" ht="12.75" customHeight="1" x14ac:dyDescent="0.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3"/>
      <c r="M12" s="3"/>
      <c r="N12" s="3"/>
      <c r="O12" s="3"/>
    </row>
    <row r="13" spans="1:15" ht="12.75" customHeight="1" x14ac:dyDescent="0.2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3"/>
      <c r="M13" s="3"/>
      <c r="N13" s="3"/>
      <c r="O13" s="3"/>
    </row>
    <row r="14" spans="1:15" ht="12.75" customHeight="1" x14ac:dyDescent="0.2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  <c r="M14" s="3"/>
      <c r="N14" s="3"/>
      <c r="O14" s="3"/>
    </row>
    <row r="15" spans="1:15" ht="12.75" customHeight="1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  <c r="M15" s="3"/>
      <c r="N15" s="3"/>
      <c r="O15" s="3"/>
    </row>
    <row r="16" spans="1:15" ht="12.75" customHeight="1" x14ac:dyDescent="0.2">
      <c r="A16" s="94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ht="12.75" customHeight="1" x14ac:dyDescent="0.2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9"/>
    </row>
    <row r="18" spans="1:15" ht="12.75" customHeight="1" x14ac:dyDescent="0.2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9"/>
    </row>
    <row r="19" spans="1:15" ht="12.75" customHeight="1" x14ac:dyDescent="0.2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</row>
    <row r="20" spans="1:15" ht="12.75" customHeight="1" x14ac:dyDescent="0.2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</row>
    <row r="21" spans="1:15" ht="12.75" customHeight="1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</row>
    <row r="22" spans="1:15" ht="12.75" customHeight="1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9"/>
    </row>
    <row r="23" spans="1:15" ht="12.75" customHeight="1" x14ac:dyDescent="0.2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/>
    </row>
    <row r="24" spans="1:15" ht="12.75" customHeight="1" x14ac:dyDescent="0.2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9"/>
    </row>
    <row r="25" spans="1:15" ht="12.75" customHeight="1" x14ac:dyDescent="0.2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</row>
    <row r="26" spans="1:15" ht="12.75" customHeight="1" x14ac:dyDescent="0.2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5" ht="12.75" customHeight="1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3"/>
      <c r="M27" s="3"/>
      <c r="N27" s="3"/>
      <c r="O27" s="3"/>
    </row>
    <row r="28" spans="1:15" ht="12.75" customHeight="1" x14ac:dyDescent="0.2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3"/>
      <c r="M28" s="3"/>
      <c r="N28" s="3"/>
      <c r="O28" s="3"/>
    </row>
    <row r="29" spans="1:15" ht="12.75" customHeight="1" x14ac:dyDescent="0.2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3"/>
    </row>
    <row r="30" spans="1:15" ht="12.75" customHeight="1" x14ac:dyDescent="0.2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3"/>
      <c r="M30" s="3"/>
      <c r="N30" s="3"/>
      <c r="O30" s="3"/>
    </row>
    <row r="31" spans="1:15" ht="12.75" customHeight="1" x14ac:dyDescent="0.2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3"/>
    </row>
    <row r="32" spans="1:15" ht="12.75" customHeight="1" x14ac:dyDescent="0.2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3"/>
    </row>
    <row r="33" spans="1:15" ht="12.75" customHeight="1" x14ac:dyDescent="0.2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3"/>
    </row>
    <row r="34" spans="1:15" ht="12.75" customHeight="1" x14ac:dyDescent="0.2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3"/>
    </row>
    <row r="35" spans="1:15" ht="12.75" customHeight="1" x14ac:dyDescent="0.2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3"/>
    </row>
    <row r="36" spans="1:15" ht="12.75" customHeight="1" x14ac:dyDescent="0.2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3"/>
    </row>
    <row r="37" spans="1:15" ht="12.75" customHeight="1" x14ac:dyDescent="0.2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3"/>
      <c r="N37" s="3"/>
      <c r="O37" s="3"/>
    </row>
    <row r="38" spans="1:15" ht="12.75" customHeight="1" x14ac:dyDescent="0.2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  <c r="M38" s="3"/>
      <c r="N38" s="3"/>
      <c r="O38" s="3"/>
    </row>
    <row r="39" spans="1:15" ht="12.75" customHeight="1" x14ac:dyDescent="0.2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  <c r="M39" s="3"/>
      <c r="N39" s="3"/>
      <c r="O39" s="3"/>
    </row>
    <row r="40" spans="1:15" ht="12.75" customHeight="1" x14ac:dyDescent="0.2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  <c r="M40" s="3"/>
      <c r="N40" s="3"/>
      <c r="O40" s="3"/>
    </row>
    <row r="41" spans="1:15" ht="12.75" customHeight="1" x14ac:dyDescent="0.2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3"/>
      <c r="N41" s="3"/>
      <c r="O41" s="3"/>
    </row>
    <row r="42" spans="1:15" ht="12.75" customHeight="1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3"/>
      <c r="N42" s="3"/>
      <c r="O42" s="3"/>
    </row>
    <row r="43" spans="1:15" ht="12.75" customHeight="1" x14ac:dyDescent="0.2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3"/>
      <c r="N43" s="3"/>
      <c r="O43" s="3"/>
    </row>
    <row r="44" spans="1:15" ht="12.75" customHeight="1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3"/>
      <c r="N44" s="3"/>
      <c r="O44" s="3"/>
    </row>
    <row r="45" spans="1:15" ht="12.75" customHeight="1" x14ac:dyDescent="0.2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3"/>
      <c r="N45" s="3"/>
      <c r="O45" s="3"/>
    </row>
    <row r="46" spans="1:15" ht="12.75" customHeight="1" x14ac:dyDescent="0.2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3"/>
      <c r="N46" s="3"/>
      <c r="O46" s="3"/>
    </row>
    <row r="47" spans="1:15" ht="12.75" customHeight="1" x14ac:dyDescent="0.2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3"/>
      <c r="N47" s="3"/>
      <c r="O47" s="3"/>
    </row>
    <row r="48" spans="1:15" ht="12.75" customHeight="1" x14ac:dyDescent="0.2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3"/>
      <c r="N48" s="3"/>
      <c r="O48" s="3"/>
    </row>
    <row r="49" spans="1:15" ht="12.75" customHeight="1" x14ac:dyDescent="0.2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3"/>
      <c r="N49" s="3"/>
      <c r="O49" s="3"/>
    </row>
    <row r="50" spans="1:15" ht="12.75" customHeight="1" x14ac:dyDescent="0.2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3"/>
      <c r="N50" s="3"/>
      <c r="O50" s="3"/>
    </row>
    <row r="51" spans="1:15" ht="12.75" customHeight="1" x14ac:dyDescent="0.2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3"/>
      <c r="N51" s="3"/>
      <c r="O51" s="3"/>
    </row>
    <row r="52" spans="1:15" ht="12.75" customHeight="1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3"/>
      <c r="O52" s="3"/>
    </row>
    <row r="53" spans="1:15" ht="12.75" customHeight="1" x14ac:dyDescent="0.2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3"/>
      <c r="O53" s="3"/>
    </row>
    <row r="54" spans="1:15" ht="12.75" customHeight="1" x14ac:dyDescent="0.2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3"/>
      <c r="O54" s="3"/>
    </row>
    <row r="55" spans="1:15" ht="12.75" customHeight="1" x14ac:dyDescent="0.2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3"/>
      <c r="O55" s="3"/>
    </row>
    <row r="56" spans="1:15" ht="12.75" customHeight="1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3"/>
      <c r="O56" s="3"/>
    </row>
    <row r="57" spans="1:15" ht="63" customHeight="1" x14ac:dyDescent="0.2">
      <c r="A57" s="4" t="s">
        <v>0</v>
      </c>
      <c r="B57" s="5" t="s">
        <v>1</v>
      </c>
      <c r="C57" s="5" t="s">
        <v>2</v>
      </c>
      <c r="D57" s="5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  <c r="K57" s="5" t="s">
        <v>10</v>
      </c>
      <c r="L57" s="6" t="s">
        <v>11</v>
      </c>
      <c r="M57" s="6" t="s">
        <v>12</v>
      </c>
      <c r="N57" s="6" t="s">
        <v>13</v>
      </c>
      <c r="O57" s="7" t="s">
        <v>14</v>
      </c>
    </row>
    <row r="58" spans="1:15" ht="45" x14ac:dyDescent="0.2">
      <c r="A58" s="8" t="s">
        <v>15</v>
      </c>
      <c r="B58" s="9">
        <f>SUM(Jan!B58+Fev!B58+Mar!B58+Abr!B58+Mai!B58+Jun!B58+Jul!B58+Ago!B58+Set!B58+Out!B58+Nov!B58+Dez!B58)</f>
        <v>11</v>
      </c>
      <c r="C58" s="9">
        <f>SUM(Jan!C58+Fev!C58+Mar!C58+Abr!C58+Mai!C58+Jun!C58+Jul!C58+Ago!C58+Set!C58+Out!C58+Nov!C58+Dez!C58)</f>
        <v>18</v>
      </c>
      <c r="D58" s="9">
        <f>SUM(Jan!D58+Fev!D58+Mar!D58+Abr!D58+Mai!D58+Jun!D58+Jul!D58+Ago!D58+Set!D58+Out!D58+Nov!D58+Dez!D58)</f>
        <v>147</v>
      </c>
      <c r="E58" s="9">
        <f>SUM(Jan!E58+Fev!E58+Mar!E58+Abr!E58+Mai!E58+Jun!E58+Jul!E58+Ago!E58+Set!E58+Out!E58+Nov!E58+Dez!E58)</f>
        <v>129</v>
      </c>
      <c r="F58" s="9">
        <f>Mar!F58</f>
        <v>790</v>
      </c>
      <c r="G58" s="9">
        <f>Mar!G58</f>
        <v>128</v>
      </c>
      <c r="H58" s="9">
        <f>SUM(Jan!H58+Fev!H58+Mar!H58+Abr!H58+Mai!H58+Jun!H58+Jul!H58+Ago!H58+Set!H58+Out!H58+Nov!H58+Dez!H58)</f>
        <v>837</v>
      </c>
      <c r="I58" s="9">
        <f>SUM(Jan!I58+Fev!I58+Mar!I58+Abr!I58+Mai!I58+Jun!I58+Jul!I58+Ago!I58+Set!I58+Out!I58+Nov!I58+Dez!I58)</f>
        <v>0</v>
      </c>
      <c r="J58" s="9">
        <f>SUM(Jan!J58+Fev!J58+Mar!J58+Abr!J58+Mai!J58+Jun!J58+Jul!J58+Ago!J58+Set!J58+Out!J58+Nov!J58+Dez!J58)</f>
        <v>217</v>
      </c>
      <c r="K58" s="9">
        <f>SUM(Jan!K58+Fev!K58+Mar!K58+Abr!K58+Mai!K58+Jun!K58+Jul!K58+Ago!K58+Set!K58+Out!K58+Nov!K58+Dez!K58)</f>
        <v>86</v>
      </c>
      <c r="L58" s="10">
        <f t="shared" ref="L58:L88" si="0">((F58)/(E58+F58))</f>
        <v>0.85963003264417848</v>
      </c>
      <c r="M58" s="10">
        <f t="shared" ref="M58:M88" si="1">IF(D58=0,0%,(J58)/D58)</f>
        <v>1.4761904761904763</v>
      </c>
      <c r="N58" s="10">
        <f t="shared" ref="N58:N88" si="2">IF(D58=0,0%,(E58)/D58)</f>
        <v>0.87755102040816324</v>
      </c>
      <c r="O58" s="11" t="s">
        <v>16</v>
      </c>
    </row>
    <row r="59" spans="1:15" ht="12.75" x14ac:dyDescent="0.2">
      <c r="A59" s="8" t="s">
        <v>17</v>
      </c>
      <c r="B59" s="9">
        <f>SUM(Jan!B59+Fev!B59+Mar!B59+Abr!B59+Mai!B59+Jun!B59+Jul!B59+Ago!B59+Set!B59+Out!B59+Nov!B59+Dez!B59)</f>
        <v>16</v>
      </c>
      <c r="C59" s="9">
        <f>SUM(Jan!C59+Fev!C59+Mar!C59+Abr!C59+Mai!C59+Jun!C59+Jul!C59+Ago!C59+Set!C59+Out!C59+Nov!C59+Dez!C59)</f>
        <v>38</v>
      </c>
      <c r="D59" s="9">
        <f>SUM(Jan!D59+Fev!D59+Mar!D59+Abr!D59+Mai!D59+Jun!D59+Jul!D59+Ago!D59+Set!D59+Out!D59+Nov!D59+Dez!D59)</f>
        <v>491</v>
      </c>
      <c r="E59" s="9">
        <f>SUM(Jan!E59+Fev!E59+Mar!E59+Abr!E59+Mai!E59+Jun!E59+Jul!E59+Ago!E59+Set!E59+Out!E59+Nov!E59+Dez!E59)</f>
        <v>589</v>
      </c>
      <c r="F59" s="9">
        <f>Mar!F59</f>
        <v>3568</v>
      </c>
      <c r="G59" s="9">
        <f>Mar!G59</f>
        <v>245</v>
      </c>
      <c r="H59" s="9">
        <f>SUM(Jan!H59+Fev!H59+Mar!H59+Abr!H59+Mai!H59+Jun!H59+Jul!H59+Ago!H59+Set!H59+Out!H59+Nov!H59+Dez!H59)</f>
        <v>1002</v>
      </c>
      <c r="I59" s="9">
        <f>SUM(Jan!I59+Fev!I59+Mar!I59+Abr!I59+Mai!I59+Jun!I59+Jul!I59+Ago!I59+Set!I59+Out!I59+Nov!I59+Dez!I59)</f>
        <v>47</v>
      </c>
      <c r="J59" s="9">
        <f>SUM(Jan!J59+Fev!J59+Mar!J59+Abr!J59+Mai!J59+Jun!J59+Jul!J59+Ago!J59+Set!J59+Out!J59+Nov!J59+Dez!J59)</f>
        <v>725</v>
      </c>
      <c r="K59" s="9">
        <f>SUM(Jan!K59+Fev!K59+Mar!K59+Abr!K59+Mai!K59+Jun!K59+Jul!K59+Ago!K59+Set!K59+Out!K59+Nov!K59+Dez!K59)</f>
        <v>48</v>
      </c>
      <c r="L59" s="10">
        <f t="shared" si="0"/>
        <v>0.85831128217464514</v>
      </c>
      <c r="M59" s="10">
        <f t="shared" si="1"/>
        <v>1.4765784114052953</v>
      </c>
      <c r="N59" s="10">
        <f t="shared" si="2"/>
        <v>1.19959266802444</v>
      </c>
      <c r="O59" s="11">
        <f t="shared" ref="O59:O60" si="3">IF(J59=0,0%,I59/J59)</f>
        <v>6.4827586206896548E-2</v>
      </c>
    </row>
    <row r="60" spans="1:15" ht="12.75" x14ac:dyDescent="0.2">
      <c r="A60" s="8" t="s">
        <v>18</v>
      </c>
      <c r="B60" s="9">
        <f>SUM(Jan!B60+Fev!B60+Mar!B60+Abr!B60+Mai!B60+Jun!B60+Jul!B60+Ago!B60+Set!B60+Out!B60+Nov!B60+Dez!B60)</f>
        <v>17</v>
      </c>
      <c r="C60" s="9">
        <f>SUM(Jan!C60+Fev!C60+Mar!C60+Abr!C60+Mai!C60+Jun!C60+Jul!C60+Ago!C60+Set!C60+Out!C60+Nov!C60+Dez!C60)</f>
        <v>16</v>
      </c>
      <c r="D60" s="9">
        <f>SUM(Jan!D60+Fev!D60+Mar!D60+Abr!D60+Mai!D60+Jun!D60+Jul!D60+Ago!D60+Set!D60+Out!D60+Nov!D60+Dez!D60)</f>
        <v>540</v>
      </c>
      <c r="E60" s="9">
        <f>SUM(Jan!E60+Fev!E60+Mar!E60+Abr!E60+Mai!E60+Jun!E60+Jul!E60+Ago!E60+Set!E60+Out!E60+Nov!E60+Dez!E60)</f>
        <v>457</v>
      </c>
      <c r="F60" s="9">
        <f>Mar!F60</f>
        <v>4911</v>
      </c>
      <c r="G60" s="9">
        <f>Mar!G60</f>
        <v>448</v>
      </c>
      <c r="H60" s="9">
        <f>SUM(Jan!H60+Fev!H60+Mar!H60+Abr!H60+Mai!H60+Jun!H60+Jul!H60+Ago!H60+Set!H60+Out!H60+Nov!H60+Dez!H60)</f>
        <v>1168</v>
      </c>
      <c r="I60" s="9">
        <f>SUM(Jan!I60+Fev!I60+Mar!I60+Abr!I60+Mai!I60+Jun!I60+Jul!I60+Ago!I60+Set!I60+Out!I60+Nov!I60+Dez!I60)</f>
        <v>21</v>
      </c>
      <c r="J60" s="9">
        <f>SUM(Jan!J60+Fev!J60+Mar!J60+Abr!J60+Mai!J60+Jun!J60+Jul!J60+Ago!J60+Set!J60+Out!J60+Nov!J60+Dez!J60)</f>
        <v>506</v>
      </c>
      <c r="K60" s="9">
        <f>SUM(Jan!K60+Fev!K60+Mar!K60+Abr!K60+Mai!K60+Jun!K60+Jul!K60+Ago!K60+Set!K60+Out!K60+Nov!K60+Dez!K60)</f>
        <v>7</v>
      </c>
      <c r="L60" s="10">
        <f t="shared" si="0"/>
        <v>0.91486587183308499</v>
      </c>
      <c r="M60" s="10">
        <f t="shared" si="1"/>
        <v>0.937037037037037</v>
      </c>
      <c r="N60" s="10">
        <f t="shared" si="2"/>
        <v>0.84629629629629632</v>
      </c>
      <c r="O60" s="11">
        <f t="shared" si="3"/>
        <v>4.1501976284584984E-2</v>
      </c>
    </row>
    <row r="61" spans="1:15" ht="22.5" x14ac:dyDescent="0.2">
      <c r="A61" s="8" t="s">
        <v>19</v>
      </c>
      <c r="B61" s="9">
        <f>SUM(Jan!B61+Fev!B61+Mar!B61+Abr!B61+Mai!B61+Jun!B61+Jul!B61+Ago!B61+Set!B61+Out!B61+Nov!B61+Dez!B61)</f>
        <v>3</v>
      </c>
      <c r="C61" s="9">
        <f>SUM(Jan!C61+Fev!C61+Mar!C61+Abr!C61+Mai!C61+Jun!C61+Jul!C61+Ago!C61+Set!C61+Out!C61+Nov!C61+Dez!C61)</f>
        <v>6</v>
      </c>
      <c r="D61" s="9">
        <f>SUM(Jan!D61+Fev!D61+Mar!D61+Abr!D61+Mai!D61+Jun!D61+Jul!D61+Ago!D61+Set!D61+Out!D61+Nov!D61+Dez!D61)</f>
        <v>449</v>
      </c>
      <c r="E61" s="9">
        <f>SUM(Jan!E61+Fev!E61+Mar!E61+Abr!E61+Mai!E61+Jun!E61+Jul!E61+Ago!E61+Set!E61+Out!E61+Nov!E61+Dez!E61)</f>
        <v>282</v>
      </c>
      <c r="F61" s="9">
        <f>Mar!F61</f>
        <v>6223</v>
      </c>
      <c r="G61" s="9">
        <f>Mar!G61</f>
        <v>1124</v>
      </c>
      <c r="H61" s="9">
        <f>SUM(Jan!H61+Fev!H61+Mar!H61+Abr!H61+Mai!H61+Jun!H61+Jul!H61+Ago!H61+Set!H61+Out!H61+Nov!H61+Dez!H61)</f>
        <v>1551</v>
      </c>
      <c r="I61" s="9">
        <f>SUM(Jan!I61+Fev!I61+Mar!I61+Abr!I61+Mai!I61+Jun!I61+Jul!I61+Ago!I61+Set!I61+Out!I61+Nov!I61+Dez!I61)</f>
        <v>0</v>
      </c>
      <c r="J61" s="9">
        <f>SUM(Jan!J61+Fev!J61+Mar!J61+Abr!J61+Mai!J61+Jun!J61+Jul!J61+Ago!J61+Set!J61+Out!J61+Nov!J61+Dez!J61)</f>
        <v>517</v>
      </c>
      <c r="K61" s="9">
        <f>SUM(Jan!K61+Fev!K61+Mar!K61+Abr!K61+Mai!K61+Jun!K61+Jul!K61+Ago!K61+Set!K61+Out!K61+Nov!K61+Dez!K61)</f>
        <v>4</v>
      </c>
      <c r="L61" s="10">
        <f t="shared" si="0"/>
        <v>0.95664873174481169</v>
      </c>
      <c r="M61" s="10">
        <f t="shared" si="1"/>
        <v>1.1514476614699332</v>
      </c>
      <c r="N61" s="10">
        <f t="shared" si="2"/>
        <v>0.62806236080178168</v>
      </c>
      <c r="O61" s="11" t="s">
        <v>16</v>
      </c>
    </row>
    <row r="62" spans="1:15" ht="12.75" x14ac:dyDescent="0.2">
      <c r="A62" s="8" t="s">
        <v>20</v>
      </c>
      <c r="B62" s="9">
        <f>SUM(Jan!B62+Fev!B62+Mar!B62+Abr!B62+Mai!B62+Jun!B62+Jul!B62+Ago!B62+Set!B62+Out!B62+Nov!B62+Dez!B62)</f>
        <v>67</v>
      </c>
      <c r="C62" s="9">
        <f>SUM(Jan!C62+Fev!C62+Mar!C62+Abr!C62+Mai!C62+Jun!C62+Jul!C62+Ago!C62+Set!C62+Out!C62+Nov!C62+Dez!C62)</f>
        <v>76</v>
      </c>
      <c r="D62" s="9">
        <f>SUM(Jan!D62+Fev!D62+Mar!D62+Abr!D62+Mai!D62+Jun!D62+Jul!D62+Ago!D62+Set!D62+Out!D62+Nov!D62+Dez!D62)</f>
        <v>99</v>
      </c>
      <c r="E62" s="9">
        <f>SUM(Jan!E62+Fev!E62+Mar!E62+Abr!E62+Mai!E62+Jun!E62+Jul!E62+Ago!E62+Set!E62+Out!E62+Nov!E62+Dez!E62)</f>
        <v>45</v>
      </c>
      <c r="F62" s="9">
        <f>Mar!F62</f>
        <v>1100</v>
      </c>
      <c r="G62" s="9">
        <f>Mar!G62</f>
        <v>453</v>
      </c>
      <c r="H62" s="9">
        <f>SUM(Jan!H62+Fev!H62+Mar!H62+Abr!H62+Mai!H62+Jun!H62+Jul!H62+Ago!H62+Set!H62+Out!H62+Nov!H62+Dez!H62)</f>
        <v>393</v>
      </c>
      <c r="I62" s="9">
        <f>SUM(Jan!I62+Fev!I62+Mar!I62+Abr!I62+Mai!I62+Jun!I62+Jul!I62+Ago!I62+Set!I62+Out!I62+Nov!I62+Dez!I62)</f>
        <v>5</v>
      </c>
      <c r="J62" s="9">
        <f>SUM(Jan!J62+Fev!J62+Mar!J62+Abr!J62+Mai!J62+Jun!J62+Jul!J62+Ago!J62+Set!J62+Out!J62+Nov!J62+Dez!J62)</f>
        <v>44</v>
      </c>
      <c r="K62" s="9">
        <f>SUM(Jan!K62+Fev!K62+Mar!K62+Abr!K62+Mai!K62+Jun!K62+Jul!K62+Ago!K62+Set!K62+Out!K62+Nov!K62+Dez!K62)</f>
        <v>52</v>
      </c>
      <c r="L62" s="10">
        <f t="shared" si="0"/>
        <v>0.9606986899563319</v>
      </c>
      <c r="M62" s="10">
        <f t="shared" si="1"/>
        <v>0.44444444444444442</v>
      </c>
      <c r="N62" s="10">
        <f t="shared" si="2"/>
        <v>0.45454545454545453</v>
      </c>
      <c r="O62" s="11" t="s">
        <v>16</v>
      </c>
    </row>
    <row r="63" spans="1:15" ht="12.75" x14ac:dyDescent="0.2">
      <c r="A63" s="8" t="s">
        <v>21</v>
      </c>
      <c r="B63" s="9">
        <f>SUM(Jan!B63+Fev!B63+Mar!B63+Abr!B63+Mai!B63+Jun!B63+Jul!B63+Ago!B63+Set!B63+Out!B63+Nov!B63+Dez!B63)</f>
        <v>19</v>
      </c>
      <c r="C63" s="9">
        <f>SUM(Jan!C63+Fev!C63+Mar!C63+Abr!C63+Mai!C63+Jun!C63+Jul!C63+Ago!C63+Set!C63+Out!C63+Nov!C63+Dez!C63)</f>
        <v>7</v>
      </c>
      <c r="D63" s="9">
        <f>SUM(Jan!D63+Fev!D63+Mar!D63+Abr!D63+Mai!D63+Jun!D63+Jul!D63+Ago!D63+Set!D63+Out!D63+Nov!D63+Dez!D63)</f>
        <v>466</v>
      </c>
      <c r="E63" s="9">
        <f>SUM(Jan!E63+Fev!E63+Mar!E63+Abr!E63+Mai!E63+Jun!E63+Jul!E63+Ago!E63+Set!E63+Out!E63+Nov!E63+Dez!E63)</f>
        <v>409</v>
      </c>
      <c r="F63" s="9">
        <f>Mar!F63</f>
        <v>3457</v>
      </c>
      <c r="G63" s="9">
        <f>Mar!G63</f>
        <v>191</v>
      </c>
      <c r="H63" s="9">
        <f>SUM(Jan!H63+Fev!H63+Mar!H63+Abr!H63+Mai!H63+Jun!H63+Jul!H63+Ago!H63+Set!H63+Out!H63+Nov!H63+Dez!H63)</f>
        <v>1254</v>
      </c>
      <c r="I63" s="9">
        <f>SUM(Jan!I63+Fev!I63+Mar!I63+Abr!I63+Mai!I63+Jun!I63+Jul!I63+Ago!I63+Set!I63+Out!I63+Nov!I63+Dez!I63)</f>
        <v>43</v>
      </c>
      <c r="J63" s="9">
        <f>SUM(Jan!J63+Fev!J63+Mar!J63+Abr!J63+Mai!J63+Jun!J63+Jul!J63+Ago!J63+Set!J63+Out!J63+Nov!J63+Dez!J63)</f>
        <v>646</v>
      </c>
      <c r="K63" s="9">
        <f>SUM(Jan!K63+Fev!K63+Mar!K63+Abr!K63+Mai!K63+Jun!K63+Jul!K63+Ago!K63+Set!K63+Out!K63+Nov!K63+Dez!K63)</f>
        <v>75</v>
      </c>
      <c r="L63" s="10">
        <f t="shared" si="0"/>
        <v>0.89420589756854629</v>
      </c>
      <c r="M63" s="10">
        <f t="shared" si="1"/>
        <v>1.3862660944206009</v>
      </c>
      <c r="N63" s="10">
        <f t="shared" si="2"/>
        <v>0.87768240343347637</v>
      </c>
      <c r="O63" s="11">
        <f t="shared" ref="O63:O64" si="4">IF(J63=0,0%,I63/J63)</f>
        <v>6.6563467492260067E-2</v>
      </c>
    </row>
    <row r="64" spans="1:15" ht="22.5" x14ac:dyDescent="0.2">
      <c r="A64" s="8" t="s">
        <v>22</v>
      </c>
      <c r="B64" s="9">
        <f>SUM(Jan!B64+Fev!B64+Mar!B64+Abr!B64+Mai!B64+Jun!B64+Jul!B64+Ago!B64+Set!B64+Out!B64+Nov!B64+Dez!B64)</f>
        <v>33</v>
      </c>
      <c r="C64" s="9">
        <f>SUM(Jan!C64+Fev!C64+Mar!C64+Abr!C64+Mai!C64+Jun!C64+Jul!C64+Ago!C64+Set!C64+Out!C64+Nov!C64+Dez!C64)</f>
        <v>41</v>
      </c>
      <c r="D64" s="9">
        <f>SUM(Jan!D64+Fev!D64+Mar!D64+Abr!D64+Mai!D64+Jun!D64+Jul!D64+Ago!D64+Set!D64+Out!D64+Nov!D64+Dez!D64)</f>
        <v>525</v>
      </c>
      <c r="E64" s="9">
        <f>SUM(Jan!E64+Fev!E64+Mar!E64+Abr!E64+Mai!E64+Jun!E64+Jul!E64+Ago!E64+Set!E64+Out!E64+Nov!E64+Dez!E64)</f>
        <v>316</v>
      </c>
      <c r="F64" s="9">
        <f>Mar!F64</f>
        <v>1975</v>
      </c>
      <c r="G64" s="9">
        <f>Mar!G64</f>
        <v>80</v>
      </c>
      <c r="H64" s="9">
        <f>SUM(Jan!H64+Fev!H64+Mar!H64+Abr!H64+Mai!H64+Jun!H64+Jul!H64+Ago!H64+Set!H64+Out!H64+Nov!H64+Dez!H64)</f>
        <v>730</v>
      </c>
      <c r="I64" s="9">
        <f>SUM(Jan!I64+Fev!I64+Mar!I64+Abr!I64+Mai!I64+Jun!I64+Jul!I64+Ago!I64+Set!I64+Out!I64+Nov!I64+Dez!I64)</f>
        <v>97</v>
      </c>
      <c r="J64" s="9">
        <f>SUM(Jan!J64+Fev!J64+Mar!J64+Abr!J64+Mai!J64+Jun!J64+Jul!J64+Ago!J64+Set!J64+Out!J64+Nov!J64+Dez!J64)</f>
        <v>251</v>
      </c>
      <c r="K64" s="9">
        <f>SUM(Jan!K64+Fev!K64+Mar!K64+Abr!K64+Mai!K64+Jun!K64+Jul!K64+Ago!K64+Set!K64+Out!K64+Nov!K64+Dez!K64)</f>
        <v>98</v>
      </c>
      <c r="L64" s="10">
        <f t="shared" si="0"/>
        <v>0.86206896551724133</v>
      </c>
      <c r="M64" s="10">
        <f t="shared" si="1"/>
        <v>0.47809523809523807</v>
      </c>
      <c r="N64" s="10">
        <f t="shared" si="2"/>
        <v>0.60190476190476194</v>
      </c>
      <c r="O64" s="11">
        <f t="shared" si="4"/>
        <v>0.38645418326693226</v>
      </c>
    </row>
    <row r="65" spans="1:15" ht="12.75" x14ac:dyDescent="0.2">
      <c r="A65" s="8" t="s">
        <v>23</v>
      </c>
      <c r="B65" s="9">
        <f>SUM(Jan!B65+Fev!B65+Mar!B65+Abr!B65+Mai!B65+Jun!B65+Jul!B65+Ago!B65+Set!B65+Out!B65+Nov!B65+Dez!B65)</f>
        <v>17</v>
      </c>
      <c r="C65" s="9">
        <f>SUM(Jan!C65+Fev!C65+Mar!C65+Abr!C65+Mai!C65+Jun!C65+Jul!C65+Ago!C65+Set!C65+Out!C65+Nov!C65+Dez!C65)</f>
        <v>16</v>
      </c>
      <c r="D65" s="9">
        <f>SUM(Jan!D65+Fev!D65+Mar!D65+Abr!D65+Mai!D65+Jun!D65+Jul!D65+Ago!D65+Set!D65+Out!D65+Nov!D65+Dez!D65)</f>
        <v>536</v>
      </c>
      <c r="E65" s="9">
        <f>SUM(Jan!E65+Fev!E65+Mar!E65+Abr!E65+Mai!E65+Jun!E65+Jul!E65+Ago!E65+Set!E65+Out!E65+Nov!E65+Dez!E65)</f>
        <v>395</v>
      </c>
      <c r="F65" s="9">
        <f>Mar!F65</f>
        <v>2143</v>
      </c>
      <c r="G65" s="9">
        <f>Mar!G65</f>
        <v>223</v>
      </c>
      <c r="H65" s="9">
        <f>SUM(Jan!H65+Fev!H65+Mar!H65+Abr!H65+Mai!H65+Jun!H65+Jul!H65+Ago!H65+Set!H65+Out!H65+Nov!H65+Dez!H65)</f>
        <v>1141</v>
      </c>
      <c r="I65" s="9">
        <f>SUM(Jan!I65+Fev!I65+Mar!I65+Abr!I65+Mai!I65+Jun!I65+Jul!I65+Ago!I65+Set!I65+Out!I65+Nov!I65+Dez!I65)</f>
        <v>23</v>
      </c>
      <c r="J65" s="9">
        <f>SUM(Jan!J65+Fev!J65+Mar!J65+Abr!J65+Mai!J65+Jun!J65+Jul!J65+Ago!J65+Set!J65+Out!J65+Nov!J65+Dez!J65)</f>
        <v>684</v>
      </c>
      <c r="K65" s="9">
        <f>SUM(Jan!K65+Fev!K65+Mar!K65+Abr!K65+Mai!K65+Jun!K65+Jul!K65+Ago!K65+Set!K65+Out!K65+Nov!K65+Dez!K65)</f>
        <v>2</v>
      </c>
      <c r="L65" s="10">
        <f t="shared" si="0"/>
        <v>0.84436564223798272</v>
      </c>
      <c r="M65" s="10">
        <f t="shared" si="1"/>
        <v>1.2761194029850746</v>
      </c>
      <c r="N65" s="10">
        <f t="shared" si="2"/>
        <v>0.73694029850746268</v>
      </c>
      <c r="O65" s="11" t="s">
        <v>16</v>
      </c>
    </row>
    <row r="66" spans="1:15" ht="22.5" x14ac:dyDescent="0.2">
      <c r="A66" s="8" t="s">
        <v>24</v>
      </c>
      <c r="B66" s="9">
        <f>SUM(Jan!B66+Fev!B66+Mar!B66+Abr!B66+Mai!B66+Jun!B66+Jul!B66+Ago!B66+Set!B66+Out!B66+Nov!B66+Dez!B66)</f>
        <v>95</v>
      </c>
      <c r="C66" s="9">
        <f>SUM(Jan!C66+Fev!C66+Mar!C66+Abr!C66+Mai!C66+Jun!C66+Jul!C66+Ago!C66+Set!C66+Out!C66+Nov!C66+Dez!C66)</f>
        <v>99</v>
      </c>
      <c r="D66" s="9">
        <f>SUM(Jan!D66+Fev!D66+Mar!D66+Abr!D66+Mai!D66+Jun!D66+Jul!D66+Ago!D66+Set!D66+Out!D66+Nov!D66+Dez!D66)</f>
        <v>117</v>
      </c>
      <c r="E66" s="9">
        <f>SUM(Jan!E66+Fev!E66+Mar!E66+Abr!E66+Mai!E66+Jun!E66+Jul!E66+Ago!E66+Set!E66+Out!E66+Nov!E66+Dez!E66)</f>
        <v>46</v>
      </c>
      <c r="F66" s="9">
        <f>Mar!F66</f>
        <v>2337</v>
      </c>
      <c r="G66" s="9">
        <f>Mar!G66</f>
        <v>167</v>
      </c>
      <c r="H66" s="9">
        <f>SUM(Jan!H66+Fev!H66+Mar!H66+Abr!H66+Mai!H66+Jun!H66+Jul!H66+Ago!H66+Set!H66+Out!H66+Nov!H66+Dez!H66)</f>
        <v>470</v>
      </c>
      <c r="I66" s="9">
        <f>SUM(Jan!I66+Fev!I66+Mar!I66+Abr!I66+Mai!I66+Jun!I66+Jul!I66+Ago!I66+Set!I66+Out!I66+Nov!I66+Dez!I66)</f>
        <v>0</v>
      </c>
      <c r="J66" s="9">
        <f>SUM(Jan!J66+Fev!J66+Mar!J66+Abr!J66+Mai!J66+Jun!J66+Jul!J66+Ago!J66+Set!J66+Out!J66+Nov!J66+Dez!J66)</f>
        <v>43</v>
      </c>
      <c r="K66" s="9">
        <f>SUM(Jan!K66+Fev!K66+Mar!K66+Abr!K66+Mai!K66+Jun!K66+Jul!K66+Ago!K66+Set!K66+Out!K66+Nov!K66+Dez!K66)</f>
        <v>80</v>
      </c>
      <c r="L66" s="10">
        <f t="shared" si="0"/>
        <v>0.9806966009232061</v>
      </c>
      <c r="M66" s="10">
        <f t="shared" si="1"/>
        <v>0.36752136752136755</v>
      </c>
      <c r="N66" s="10">
        <f t="shared" si="2"/>
        <v>0.39316239316239315</v>
      </c>
      <c r="O66" s="11">
        <f t="shared" ref="O66:O67" si="5">IF(J66=0,0%,I66/J66)</f>
        <v>0</v>
      </c>
    </row>
    <row r="67" spans="1:15" ht="22.5" x14ac:dyDescent="0.2">
      <c r="A67" s="8" t="s">
        <v>25</v>
      </c>
      <c r="B67" s="9">
        <f>SUM(Jan!B67+Fev!B67+Mar!B67+Abr!B67+Mai!B67+Jun!B67+Jul!B67+Ago!B67+Set!B67+Out!B67+Nov!B67+Dez!B67)</f>
        <v>31</v>
      </c>
      <c r="C67" s="9">
        <f>SUM(Jan!C67+Fev!C67+Mar!C67+Abr!C67+Mai!C67+Jun!C67+Jul!C67+Ago!C67+Set!C67+Out!C67+Nov!C67+Dez!C67)</f>
        <v>49</v>
      </c>
      <c r="D67" s="9">
        <f>SUM(Jan!D67+Fev!D67+Mar!D67+Abr!D67+Mai!D67+Jun!D67+Jul!D67+Ago!D67+Set!D67+Out!D67+Nov!D67+Dez!D67)</f>
        <v>517</v>
      </c>
      <c r="E67" s="9">
        <f>SUM(Jan!E67+Fev!E67+Mar!E67+Abr!E67+Mai!E67+Jun!E67+Jul!E67+Ago!E67+Set!E67+Out!E67+Nov!E67+Dez!E67)</f>
        <v>440</v>
      </c>
      <c r="F67" s="9">
        <f>Mar!F67</f>
        <v>1358</v>
      </c>
      <c r="G67" s="9">
        <f>Mar!G67</f>
        <v>109</v>
      </c>
      <c r="H67" s="9">
        <f>SUM(Jan!H67+Fev!H67+Mar!H67+Abr!H67+Mai!H67+Jun!H67+Jul!H67+Ago!H67+Set!H67+Out!H67+Nov!H67+Dez!H67)</f>
        <v>972</v>
      </c>
      <c r="I67" s="9">
        <f>SUM(Jan!I67+Fev!I67+Mar!I67+Abr!I67+Mai!I67+Jun!I67+Jul!I67+Ago!I67+Set!I67+Out!I67+Nov!I67+Dez!I67)</f>
        <v>226</v>
      </c>
      <c r="J67" s="9">
        <f>SUM(Jan!J67+Fev!J67+Mar!J67+Abr!J67+Mai!J67+Jun!J67+Jul!J67+Ago!J67+Set!J67+Out!J67+Nov!J67+Dez!J67)</f>
        <v>580</v>
      </c>
      <c r="K67" s="9">
        <f>SUM(Jan!K67+Fev!K67+Mar!K67+Abr!K67+Mai!K67+Jun!K67+Jul!K67+Ago!K67+Set!K67+Out!K67+Nov!K67+Dez!K67)</f>
        <v>191</v>
      </c>
      <c r="L67" s="10">
        <f t="shared" si="0"/>
        <v>0.75528364849833152</v>
      </c>
      <c r="M67" s="10">
        <f t="shared" si="1"/>
        <v>1.1218568665377175</v>
      </c>
      <c r="N67" s="10">
        <f t="shared" si="2"/>
        <v>0.85106382978723405</v>
      </c>
      <c r="O67" s="11">
        <f t="shared" si="5"/>
        <v>0.3896551724137931</v>
      </c>
    </row>
    <row r="68" spans="1:15" ht="33.75" x14ac:dyDescent="0.2">
      <c r="A68" s="12" t="s">
        <v>26</v>
      </c>
      <c r="B68" s="9">
        <f>SUM(Jan!B68+Fev!B68+Mar!B68+Abr!B68+Mai!B68+Jun!B68+Jul!B68+Ago!B68+Set!B68+Out!B68+Nov!B68+Dez!B68)</f>
        <v>25</v>
      </c>
      <c r="C68" s="9">
        <f>SUM(Jan!C68+Fev!C68+Mar!C68+Abr!C68+Mai!C68+Jun!C68+Jul!C68+Ago!C68+Set!C68+Out!C68+Nov!C68+Dez!C68)</f>
        <v>4</v>
      </c>
      <c r="D68" s="9">
        <f>SUM(Jan!D68+Fev!D68+Mar!D68+Abr!D68+Mai!D68+Jun!D68+Jul!D68+Ago!D68+Set!D68+Out!D68+Nov!D68+Dez!D68)</f>
        <v>1871</v>
      </c>
      <c r="E68" s="9">
        <f>SUM(Jan!E68+Fev!E68+Mar!E68+Abr!E68+Mai!E68+Jun!E68+Jul!E68+Ago!E68+Set!E68+Out!E68+Nov!E68+Dez!E68)</f>
        <v>331</v>
      </c>
      <c r="F68" s="9">
        <f>Mar!F68</f>
        <v>3978</v>
      </c>
      <c r="G68" s="9">
        <f>Mar!G68</f>
        <v>122</v>
      </c>
      <c r="H68" s="9">
        <f>SUM(Jan!H68+Fev!H68+Mar!H68+Abr!H68+Mai!H68+Jun!H68+Jul!H68+Ago!H68+Set!H68+Out!H68+Nov!H68+Dez!H68)</f>
        <v>489</v>
      </c>
      <c r="I68" s="9">
        <f>SUM(Jan!I68+Fev!I68+Mar!I68+Abr!I68+Mai!I68+Jun!I68+Jul!I68+Ago!I68+Set!I68+Out!I68+Nov!I68+Dez!I68)</f>
        <v>87</v>
      </c>
      <c r="J68" s="9">
        <f>SUM(Jan!J68+Fev!J68+Mar!J68+Abr!J68+Mai!J68+Jun!J68+Jul!J68+Ago!J68+Set!J68+Out!J68+Nov!J68+Dez!J68)</f>
        <v>1188</v>
      </c>
      <c r="K68" s="9">
        <f>SUM(Jan!K68+Fev!K68+Mar!K68+Abr!K68+Mai!K68+Jun!K68+Jul!K68+Ago!K68+Set!K68+Out!K68+Nov!K68+Dez!K68)</f>
        <v>156</v>
      </c>
      <c r="L68" s="10">
        <f t="shared" si="0"/>
        <v>0.92318403341842659</v>
      </c>
      <c r="M68" s="10">
        <f t="shared" si="1"/>
        <v>0.63495456974879738</v>
      </c>
      <c r="N68" s="10">
        <f t="shared" si="2"/>
        <v>0.17691074291822556</v>
      </c>
      <c r="O68" s="11" t="s">
        <v>16</v>
      </c>
    </row>
    <row r="69" spans="1:15" ht="12.75" x14ac:dyDescent="0.2">
      <c r="A69" s="8" t="s">
        <v>27</v>
      </c>
      <c r="B69" s="9">
        <f>SUM(Jan!B69+Fev!B69+Mar!B69+Abr!B69+Mai!B69+Jun!B69+Jul!B69+Ago!B69+Set!B69+Out!B69+Nov!B69+Dez!B69)</f>
        <v>34</v>
      </c>
      <c r="C69" s="9">
        <f>SUM(Jan!C69+Fev!C69+Mar!C69+Abr!C69+Mai!C69+Jun!C69+Jul!C69+Ago!C69+Set!C69+Out!C69+Nov!C69+Dez!C69)</f>
        <v>15</v>
      </c>
      <c r="D69" s="9">
        <f>SUM(Jan!D69+Fev!D69+Mar!D69+Abr!D69+Mai!D69+Jun!D69+Jul!D69+Ago!D69+Set!D69+Out!D69+Nov!D69+Dez!D69)</f>
        <v>571</v>
      </c>
      <c r="E69" s="9">
        <f>SUM(Jan!E69+Fev!E69+Mar!E69+Abr!E69+Mai!E69+Jun!E69+Jul!E69+Ago!E69+Set!E69+Out!E69+Nov!E69+Dez!E69)</f>
        <v>542</v>
      </c>
      <c r="F69" s="9">
        <f>Mar!F69</f>
        <v>8201</v>
      </c>
      <c r="G69" s="9">
        <f>Mar!G69</f>
        <v>568</v>
      </c>
      <c r="H69" s="9">
        <f>SUM(Jan!H69+Fev!H69+Mar!H69+Abr!H69+Mai!H69+Jun!H69+Jul!H69+Ago!H69+Set!H69+Out!H69+Nov!H69+Dez!H69)</f>
        <v>1365</v>
      </c>
      <c r="I69" s="9">
        <f>SUM(Jan!I69+Fev!I69+Mar!I69+Abr!I69+Mai!I69+Jun!I69+Jul!I69+Ago!I69+Set!I69+Out!I69+Nov!I69+Dez!I69)</f>
        <v>49</v>
      </c>
      <c r="J69" s="9">
        <f>SUM(Jan!J69+Fev!J69+Mar!J69+Abr!J69+Mai!J69+Jun!J69+Jul!J69+Ago!J69+Set!J69+Out!J69+Nov!J69+Dez!J69)</f>
        <v>678</v>
      </c>
      <c r="K69" s="9">
        <f>SUM(Jan!K69+Fev!K69+Mar!K69+Abr!K69+Mai!K69+Jun!K69+Jul!K69+Ago!K69+Set!K69+Out!K69+Nov!K69+Dez!K69)</f>
        <v>25</v>
      </c>
      <c r="L69" s="10">
        <f t="shared" si="0"/>
        <v>0.93800754889625981</v>
      </c>
      <c r="M69" s="10">
        <f t="shared" si="1"/>
        <v>1.1873905429071805</v>
      </c>
      <c r="N69" s="10">
        <f t="shared" si="2"/>
        <v>0.94921190893169882</v>
      </c>
      <c r="O69" s="11">
        <f t="shared" ref="O69:O81" si="6">IF(J69=0,0%,I69/J69)</f>
        <v>7.2271386430678472E-2</v>
      </c>
    </row>
    <row r="70" spans="1:15" ht="12.75" x14ac:dyDescent="0.2">
      <c r="A70" s="8" t="s">
        <v>28</v>
      </c>
      <c r="B70" s="9">
        <f>SUM(Jan!B70+Fev!B70+Mar!B70+Abr!B70+Mai!B70+Jun!B70+Jul!B70+Ago!B70+Set!B70+Out!B70+Nov!B70+Dez!B70)</f>
        <v>21</v>
      </c>
      <c r="C70" s="9">
        <f>SUM(Jan!C70+Fev!C70+Mar!C70+Abr!C70+Mai!C70+Jun!C70+Jul!C70+Ago!C70+Set!C70+Out!C70+Nov!C70+Dez!C70)</f>
        <v>35</v>
      </c>
      <c r="D70" s="9">
        <f>SUM(Jan!D70+Fev!D70+Mar!D70+Abr!D70+Mai!D70+Jun!D70+Jul!D70+Ago!D70+Set!D70+Out!D70+Nov!D70+Dez!D70)</f>
        <v>564</v>
      </c>
      <c r="E70" s="9">
        <f>SUM(Jan!E70+Fev!E70+Mar!E70+Abr!E70+Mai!E70+Jun!E70+Jul!E70+Ago!E70+Set!E70+Out!E70+Nov!E70+Dez!E70)</f>
        <v>827</v>
      </c>
      <c r="F70" s="9">
        <f>Mar!F70</f>
        <v>5256</v>
      </c>
      <c r="G70" s="9">
        <f>Mar!G70</f>
        <v>475</v>
      </c>
      <c r="H70" s="9">
        <f>SUM(Jan!H70+Fev!H70+Mar!H70+Abr!H70+Mai!H70+Jun!H70+Jul!H70+Ago!H70+Set!H70+Out!H70+Nov!H70+Dez!H70)</f>
        <v>1314</v>
      </c>
      <c r="I70" s="9">
        <f>SUM(Jan!I70+Fev!I70+Mar!I70+Abr!I70+Mai!I70+Jun!I70+Jul!I70+Ago!I70+Set!I70+Out!I70+Nov!I70+Dez!I70)</f>
        <v>71</v>
      </c>
      <c r="J70" s="9">
        <f>SUM(Jan!J70+Fev!J70+Mar!J70+Abr!J70+Mai!J70+Jun!J70+Jul!J70+Ago!J70+Set!J70+Out!J70+Nov!J70+Dez!J70)</f>
        <v>1016</v>
      </c>
      <c r="K70" s="9">
        <f>SUM(Jan!K70+Fev!K70+Mar!K70+Abr!K70+Mai!K70+Jun!K70+Jul!K70+Ago!K70+Set!K70+Out!K70+Nov!K70+Dez!K70)</f>
        <v>20</v>
      </c>
      <c r="L70" s="10">
        <f t="shared" si="0"/>
        <v>0.86404734506000325</v>
      </c>
      <c r="M70" s="10">
        <f t="shared" si="1"/>
        <v>1.801418439716312</v>
      </c>
      <c r="N70" s="10">
        <f t="shared" si="2"/>
        <v>1.4663120567375887</v>
      </c>
      <c r="O70" s="11">
        <f t="shared" si="6"/>
        <v>6.9881889763779528E-2</v>
      </c>
    </row>
    <row r="71" spans="1:15" ht="12.75" x14ac:dyDescent="0.2">
      <c r="A71" s="8" t="s">
        <v>29</v>
      </c>
      <c r="B71" s="9">
        <f>SUM(Jan!B71+Fev!B71+Mar!B71+Abr!B71+Mai!B71+Jun!B71+Jul!B71+Ago!B71+Set!B71+Out!B71+Nov!B71+Dez!B71)</f>
        <v>19</v>
      </c>
      <c r="C71" s="9">
        <f>SUM(Jan!C71+Fev!C71+Mar!C71+Abr!C71+Mai!C71+Jun!C71+Jul!C71+Ago!C71+Set!C71+Out!C71+Nov!C71+Dez!C71)</f>
        <v>12</v>
      </c>
      <c r="D71" s="9">
        <f>SUM(Jan!D71+Fev!D71+Mar!D71+Abr!D71+Mai!D71+Jun!D71+Jul!D71+Ago!D71+Set!D71+Out!D71+Nov!D71+Dez!D71)</f>
        <v>639</v>
      </c>
      <c r="E71" s="9">
        <f>SUM(Jan!E71+Fev!E71+Mar!E71+Abr!E71+Mai!E71+Jun!E71+Jul!E71+Ago!E71+Set!E71+Out!E71+Nov!E71+Dez!E71)</f>
        <v>497</v>
      </c>
      <c r="F71" s="9">
        <f>Mar!F71</f>
        <v>5413</v>
      </c>
      <c r="G71" s="9">
        <f>Mar!G71</f>
        <v>445</v>
      </c>
      <c r="H71" s="9">
        <f>SUM(Jan!H71+Fev!H71+Mar!H71+Abr!H71+Mai!H71+Jun!H71+Jul!H71+Ago!H71+Set!H71+Out!H71+Nov!H71+Dez!H71)</f>
        <v>1809</v>
      </c>
      <c r="I71" s="9">
        <f>SUM(Jan!I71+Fev!I71+Mar!I71+Abr!I71+Mai!I71+Jun!I71+Jul!I71+Ago!I71+Set!I71+Out!I71+Nov!I71+Dez!I71)</f>
        <v>49</v>
      </c>
      <c r="J71" s="9">
        <f>SUM(Jan!J71+Fev!J71+Mar!J71+Abr!J71+Mai!J71+Jun!J71+Jul!J71+Ago!J71+Set!J71+Out!J71+Nov!J71+Dez!J71)</f>
        <v>968</v>
      </c>
      <c r="K71" s="9">
        <f>SUM(Jan!K71+Fev!K71+Mar!K71+Abr!K71+Mai!K71+Jun!K71+Jul!K71+Ago!K71+Set!K71+Out!K71+Nov!K71+Dez!K71)</f>
        <v>19</v>
      </c>
      <c r="L71" s="10">
        <f t="shared" si="0"/>
        <v>0.91590524534686968</v>
      </c>
      <c r="M71" s="10">
        <f t="shared" si="1"/>
        <v>1.5148669796557122</v>
      </c>
      <c r="N71" s="10">
        <f t="shared" si="2"/>
        <v>0.77777777777777779</v>
      </c>
      <c r="O71" s="11">
        <f t="shared" si="6"/>
        <v>5.06198347107438E-2</v>
      </c>
    </row>
    <row r="72" spans="1:15" ht="12.75" x14ac:dyDescent="0.2">
      <c r="A72" s="8" t="s">
        <v>30</v>
      </c>
      <c r="B72" s="9">
        <f>SUM(Jan!B72+Fev!B72+Mar!B72+Abr!B72+Mai!B72+Jun!B72+Jul!B72+Ago!B72+Set!B72+Out!B72+Nov!B72+Dez!B72)</f>
        <v>18</v>
      </c>
      <c r="C72" s="9">
        <f>SUM(Jan!C72+Fev!C72+Mar!C72+Abr!C72+Mai!C72+Jun!C72+Jul!C72+Ago!C72+Set!C72+Out!C72+Nov!C72+Dez!C72)</f>
        <v>6</v>
      </c>
      <c r="D72" s="9">
        <f>SUM(Jan!D72+Fev!D72+Mar!D72+Abr!D72+Mai!D72+Jun!D72+Jul!D72+Ago!D72+Set!D72+Out!D72+Nov!D72+Dez!D72)</f>
        <v>541</v>
      </c>
      <c r="E72" s="9">
        <f>SUM(Jan!E72+Fev!E72+Mar!E72+Abr!E72+Mai!E72+Jun!E72+Jul!E72+Ago!E72+Set!E72+Out!E72+Nov!E72+Dez!E72)</f>
        <v>717</v>
      </c>
      <c r="F72" s="9">
        <f>Mar!F72</f>
        <v>5225</v>
      </c>
      <c r="G72" s="9">
        <f>Mar!G72</f>
        <v>815</v>
      </c>
      <c r="H72" s="9">
        <f>SUM(Jan!H72+Fev!H72+Mar!H72+Abr!H72+Mai!H72+Jun!H72+Jul!H72+Ago!H72+Set!H72+Out!H72+Nov!H72+Dez!H72)</f>
        <v>1449</v>
      </c>
      <c r="I72" s="9">
        <f>SUM(Jan!I72+Fev!I72+Mar!I72+Abr!I72+Mai!I72+Jun!I72+Jul!I72+Ago!I72+Set!I72+Out!I72+Nov!I72+Dez!I72)</f>
        <v>75</v>
      </c>
      <c r="J72" s="9">
        <f>SUM(Jan!J72+Fev!J72+Mar!J72+Abr!J72+Mai!J72+Jun!J72+Jul!J72+Ago!J72+Set!J72+Out!J72+Nov!J72+Dez!J72)</f>
        <v>865</v>
      </c>
      <c r="K72" s="9">
        <f>SUM(Jan!K72+Fev!K72+Mar!K72+Abr!K72+Mai!K72+Jun!K72+Jul!K72+Ago!K72+Set!K72+Out!K72+Nov!K72+Dez!K72)</f>
        <v>19</v>
      </c>
      <c r="L72" s="10">
        <f t="shared" si="0"/>
        <v>0.87933355772467181</v>
      </c>
      <c r="M72" s="10">
        <f t="shared" si="1"/>
        <v>1.5988909426987061</v>
      </c>
      <c r="N72" s="10">
        <f t="shared" si="2"/>
        <v>1.3253234750462106</v>
      </c>
      <c r="O72" s="11">
        <f t="shared" si="6"/>
        <v>8.6705202312138727E-2</v>
      </c>
    </row>
    <row r="73" spans="1:15" ht="12.75" x14ac:dyDescent="0.2">
      <c r="A73" s="8" t="s">
        <v>31</v>
      </c>
      <c r="B73" s="9">
        <f>SUM(Jan!B73+Fev!B73+Mar!B73+Abr!B73+Mai!B73+Jun!B73+Jul!B73+Ago!B73+Set!B73+Out!B73+Nov!B73+Dez!B73)</f>
        <v>19</v>
      </c>
      <c r="C73" s="9">
        <f>SUM(Jan!C73+Fev!C73+Mar!C73+Abr!C73+Mai!C73+Jun!C73+Jul!C73+Ago!C73+Set!C73+Out!C73+Nov!C73+Dez!C73)</f>
        <v>21</v>
      </c>
      <c r="D73" s="9">
        <f>SUM(Jan!D73+Fev!D73+Mar!D73+Abr!D73+Mai!D73+Jun!D73+Jul!D73+Ago!D73+Set!D73+Out!D73+Nov!D73+Dez!D73)</f>
        <v>525</v>
      </c>
      <c r="E73" s="9">
        <f>SUM(Jan!E73+Fev!E73+Mar!E73+Abr!E73+Mai!E73+Jun!E73+Jul!E73+Ago!E73+Set!E73+Out!E73+Nov!E73+Dez!E73)</f>
        <v>605</v>
      </c>
      <c r="F73" s="9">
        <f>Mar!F73</f>
        <v>4373</v>
      </c>
      <c r="G73" s="9">
        <f>Mar!G73</f>
        <v>758</v>
      </c>
      <c r="H73" s="9">
        <f>SUM(Jan!H73+Fev!H73+Mar!H73+Abr!H73+Mai!H73+Jun!H73+Jul!H73+Ago!H73+Set!H73+Out!H73+Nov!H73+Dez!H73)</f>
        <v>1466</v>
      </c>
      <c r="I73" s="9">
        <f>SUM(Jan!I73+Fev!I73+Mar!I73+Abr!I73+Mai!I73+Jun!I73+Jul!I73+Ago!I73+Set!I73+Out!I73+Nov!I73+Dez!I73)</f>
        <v>40</v>
      </c>
      <c r="J73" s="9">
        <f>SUM(Jan!J73+Fev!J73+Mar!J73+Abr!J73+Mai!J73+Jun!J73+Jul!J73+Ago!J73+Set!J73+Out!J73+Nov!J73+Dez!J73)</f>
        <v>723</v>
      </c>
      <c r="K73" s="9">
        <f>SUM(Jan!K73+Fev!K73+Mar!K73+Abr!K73+Mai!K73+Jun!K73+Jul!K73+Ago!K73+Set!K73+Out!K73+Nov!K73+Dez!K73)</f>
        <v>14</v>
      </c>
      <c r="L73" s="10">
        <f t="shared" si="0"/>
        <v>0.87846524708718365</v>
      </c>
      <c r="M73" s="10">
        <f t="shared" si="1"/>
        <v>1.3771428571428572</v>
      </c>
      <c r="N73" s="10">
        <f t="shared" si="2"/>
        <v>1.1523809523809523</v>
      </c>
      <c r="O73" s="11">
        <f t="shared" si="6"/>
        <v>5.5325034578146609E-2</v>
      </c>
    </row>
    <row r="74" spans="1:15" ht="12.75" x14ac:dyDescent="0.2">
      <c r="A74" s="8" t="s">
        <v>32</v>
      </c>
      <c r="B74" s="9">
        <f>SUM(Jan!B74+Fev!B74+Mar!B74+Abr!B74+Mai!B74+Jun!B74+Jul!B74+Ago!B74+Set!B74+Out!B74+Nov!B74+Dez!B74)</f>
        <v>20</v>
      </c>
      <c r="C74" s="9">
        <f>SUM(Jan!C74+Fev!C74+Mar!C74+Abr!C74+Mai!C74+Jun!C74+Jul!C74+Ago!C74+Set!C74+Out!C74+Nov!C74+Dez!C74)</f>
        <v>31</v>
      </c>
      <c r="D74" s="9">
        <f>SUM(Jan!D74+Fev!D74+Mar!D74+Abr!D74+Mai!D74+Jun!D74+Jul!D74+Ago!D74+Set!D74+Out!D74+Nov!D74+Dez!D74)</f>
        <v>778</v>
      </c>
      <c r="E74" s="9">
        <f>SUM(Jan!E74+Fev!E74+Mar!E74+Abr!E74+Mai!E74+Jun!E74+Jul!E74+Ago!E74+Set!E74+Out!E74+Nov!E74+Dez!E74)</f>
        <v>1311</v>
      </c>
      <c r="F74" s="9">
        <f>Mar!F74</f>
        <v>6497</v>
      </c>
      <c r="G74" s="9">
        <f>Mar!G74</f>
        <v>478</v>
      </c>
      <c r="H74" s="9">
        <f>SUM(Jan!H74+Fev!H74+Mar!H74+Abr!H74+Mai!H74+Jun!H74+Jul!H74+Ago!H74+Set!H74+Out!H74+Nov!H74+Dez!H74)</f>
        <v>835</v>
      </c>
      <c r="I74" s="9">
        <f>SUM(Jan!I74+Fev!I74+Mar!I74+Abr!I74+Mai!I74+Jun!I74+Jul!I74+Ago!I74+Set!I74+Out!I74+Nov!I74+Dez!I74)</f>
        <v>38</v>
      </c>
      <c r="J74" s="9">
        <f>SUM(Jan!J74+Fev!J74+Mar!J74+Abr!J74+Mai!J74+Jun!J74+Jul!J74+Ago!J74+Set!J74+Out!J74+Nov!J74+Dez!J74)</f>
        <v>697</v>
      </c>
      <c r="K74" s="9">
        <f>SUM(Jan!K74+Fev!K74+Mar!K74+Abr!K74+Mai!K74+Jun!K74+Jul!K74+Ago!K74+Set!K74+Out!K74+Nov!K74+Dez!K74)</f>
        <v>4</v>
      </c>
      <c r="L74" s="10">
        <f t="shared" si="0"/>
        <v>0.83209528688524592</v>
      </c>
      <c r="M74" s="10">
        <f t="shared" si="1"/>
        <v>0.89588688946015427</v>
      </c>
      <c r="N74" s="10">
        <f t="shared" si="2"/>
        <v>1.6850899742930592</v>
      </c>
      <c r="O74" s="11">
        <f t="shared" si="6"/>
        <v>5.4519368723098996E-2</v>
      </c>
    </row>
    <row r="75" spans="1:15" ht="12.75" x14ac:dyDescent="0.2">
      <c r="A75" s="13" t="s">
        <v>33</v>
      </c>
      <c r="B75" s="9">
        <f>SUM(Jan!B75+Fev!B75+Mar!B75+Abr!B75+Mai!B75+Jun!B75+Jul!B75+Ago!B75+Set!B75+Out!B75+Nov!B75+Dez!B75)</f>
        <v>27</v>
      </c>
      <c r="C75" s="9">
        <f>SUM(Jan!C75+Fev!C75+Mar!C75+Abr!C75+Mai!C75+Jun!C75+Jul!C75+Ago!C75+Set!C75+Out!C75+Nov!C75+Dez!C75)</f>
        <v>11</v>
      </c>
      <c r="D75" s="9">
        <f>SUM(Jan!D75+Fev!D75+Mar!D75+Abr!D75+Mai!D75+Jun!D75+Jul!D75+Ago!D75+Set!D75+Out!D75+Nov!D75+Dez!D75)</f>
        <v>584</v>
      </c>
      <c r="E75" s="9">
        <f>SUM(Jan!E75+Fev!E75+Mar!E75+Abr!E75+Mai!E75+Jun!E75+Jul!E75+Ago!E75+Set!E75+Out!E75+Nov!E75+Dez!E75)</f>
        <v>426</v>
      </c>
      <c r="F75" s="9">
        <f>Mar!F75</f>
        <v>7124</v>
      </c>
      <c r="G75" s="9">
        <f>Mar!G75</f>
        <v>484</v>
      </c>
      <c r="H75" s="9">
        <f>SUM(Jan!H75+Fev!H75+Mar!H75+Abr!H75+Mai!H75+Jun!H75+Jul!H75+Ago!H75+Set!H75+Out!H75+Nov!H75+Dez!H75)</f>
        <v>1309</v>
      </c>
      <c r="I75" s="9">
        <f>SUM(Jan!I75+Fev!I75+Mar!I75+Abr!I75+Mai!I75+Jun!I75+Jul!I75+Ago!I75+Set!I75+Out!I75+Nov!I75+Dez!I75)</f>
        <v>34</v>
      </c>
      <c r="J75" s="9">
        <f>SUM(Jan!J75+Fev!J75+Mar!J75+Abr!J75+Mai!J75+Jun!J75+Jul!J75+Ago!J75+Set!J75+Out!J75+Nov!J75+Dez!J75)</f>
        <v>518</v>
      </c>
      <c r="K75" s="9">
        <f>SUM(Jan!K75+Fev!K75+Mar!K75+Abr!K75+Mai!K75+Jun!K75+Jul!K75+Ago!K75+Set!K75+Out!K75+Nov!K75+Dez!K75)</f>
        <v>4</v>
      </c>
      <c r="L75" s="10">
        <f t="shared" si="0"/>
        <v>0.94357615894039737</v>
      </c>
      <c r="M75" s="10">
        <f t="shared" si="1"/>
        <v>0.88698630136986301</v>
      </c>
      <c r="N75" s="10">
        <f t="shared" si="2"/>
        <v>0.72945205479452058</v>
      </c>
      <c r="O75" s="11">
        <f t="shared" si="6"/>
        <v>6.5637065637065631E-2</v>
      </c>
    </row>
    <row r="76" spans="1:15" ht="12.75" x14ac:dyDescent="0.2">
      <c r="A76" s="13" t="s">
        <v>34</v>
      </c>
      <c r="B76" s="9">
        <f>SUM(Jan!B76+Fev!B76+Mar!B76+Abr!B76+Mai!B76+Jun!B76+Jul!B76+Ago!B76+Set!B76+Out!B76+Nov!B76+Dez!B76)</f>
        <v>21</v>
      </c>
      <c r="C76" s="9">
        <f>SUM(Jan!C76+Fev!C76+Mar!C76+Abr!C76+Mai!C76+Jun!C76+Jul!C76+Ago!C76+Set!C76+Out!C76+Nov!C76+Dez!C76)</f>
        <v>27</v>
      </c>
      <c r="D76" s="9">
        <f>SUM(Jan!D76+Fev!D76+Mar!D76+Abr!D76+Mai!D76+Jun!D76+Jul!D76+Ago!D76+Set!D76+Out!D76+Nov!D76+Dez!D76)</f>
        <v>624</v>
      </c>
      <c r="E76" s="9">
        <f>SUM(Jan!E76+Fev!E76+Mar!E76+Abr!E76+Mai!E76+Jun!E76+Jul!E76+Ago!E76+Set!E76+Out!E76+Nov!E76+Dez!E76)</f>
        <v>883</v>
      </c>
      <c r="F76" s="9">
        <f>Mar!F76</f>
        <v>6166</v>
      </c>
      <c r="G76" s="9">
        <f>Mar!G76</f>
        <v>477</v>
      </c>
      <c r="H76" s="9">
        <f>SUM(Jan!H76+Fev!H76+Mar!H76+Abr!H76+Mai!H76+Jun!H76+Jul!H76+Ago!H76+Set!H76+Out!H76+Nov!H76+Dez!H76)</f>
        <v>1535</v>
      </c>
      <c r="I76" s="9">
        <f>SUM(Jan!I76+Fev!I76+Mar!I76+Abr!I76+Mai!I76+Jun!I76+Jul!I76+Ago!I76+Set!I76+Out!I76+Nov!I76+Dez!I76)</f>
        <v>38</v>
      </c>
      <c r="J76" s="9">
        <f>SUM(Jan!J76+Fev!J76+Mar!J76+Abr!J76+Mai!J76+Jun!J76+Jul!J76+Ago!J76+Set!J76+Out!J76+Nov!J76+Dez!J76)</f>
        <v>638</v>
      </c>
      <c r="K76" s="9">
        <f>SUM(Jan!K76+Fev!K76+Mar!K76+Abr!K76+Mai!K76+Jun!K76+Jul!K76+Ago!K76+Set!K76+Out!K76+Nov!K76+Dez!K76)</f>
        <v>0</v>
      </c>
      <c r="L76" s="10">
        <f t="shared" si="0"/>
        <v>0.87473400482337915</v>
      </c>
      <c r="M76" s="10">
        <f t="shared" si="1"/>
        <v>1.0224358974358974</v>
      </c>
      <c r="N76" s="10">
        <f t="shared" si="2"/>
        <v>1.4150641025641026</v>
      </c>
      <c r="O76" s="11">
        <f t="shared" si="6"/>
        <v>5.9561128526645767E-2</v>
      </c>
    </row>
    <row r="77" spans="1:15" ht="12.75" x14ac:dyDescent="0.2">
      <c r="A77" s="13" t="s">
        <v>35</v>
      </c>
      <c r="B77" s="9">
        <f>SUM(Jan!B77+Fev!B77+Mar!B77+Abr!B77+Mai!B77+Jun!B77+Jul!B77+Ago!B77+Set!B77+Out!B77+Nov!B77+Dez!B77)</f>
        <v>28</v>
      </c>
      <c r="C77" s="9">
        <f>SUM(Jan!C77+Fev!C77+Mar!C77+Abr!C77+Mai!C77+Jun!C77+Jul!C77+Ago!C77+Set!C77+Out!C77+Nov!C77+Dez!C77)</f>
        <v>34</v>
      </c>
      <c r="D77" s="9">
        <f>SUM(Jan!D77+Fev!D77+Mar!D77+Abr!D77+Mai!D77+Jun!D77+Jul!D77+Ago!D77+Set!D77+Out!D77+Nov!D77+Dez!D77)</f>
        <v>555</v>
      </c>
      <c r="E77" s="9">
        <f>SUM(Jan!E77+Fev!E77+Mar!E77+Abr!E77+Mai!E77+Jun!E77+Jul!E77+Ago!E77+Set!E77+Out!E77+Nov!E77+Dez!E77)</f>
        <v>703</v>
      </c>
      <c r="F77" s="9">
        <f>Mar!F77</f>
        <v>6570</v>
      </c>
      <c r="G77" s="9">
        <f>Mar!G77</f>
        <v>605</v>
      </c>
      <c r="H77" s="9">
        <f>SUM(Jan!H77+Fev!H77+Mar!H77+Abr!H77+Mai!H77+Jun!H77+Jul!H77+Ago!H77+Set!H77+Out!H77+Nov!H77+Dez!H77)</f>
        <v>1463</v>
      </c>
      <c r="I77" s="9">
        <f>SUM(Jan!I77+Fev!I77+Mar!I77+Abr!I77+Mai!I77+Jun!I77+Jul!I77+Ago!I77+Set!I77+Out!I77+Nov!I77+Dez!I77)</f>
        <v>61</v>
      </c>
      <c r="J77" s="9">
        <f>SUM(Jan!J77+Fev!J77+Mar!J77+Abr!J77+Mai!J77+Jun!J77+Jul!J77+Ago!J77+Set!J77+Out!J77+Nov!J77+Dez!J77)</f>
        <v>530</v>
      </c>
      <c r="K77" s="9">
        <f>SUM(Jan!K77+Fev!K77+Mar!K77+Abr!K77+Mai!K77+Jun!K77+Jul!K77+Ago!K77+Set!K77+Out!K77+Nov!K77+Dez!K77)</f>
        <v>18</v>
      </c>
      <c r="L77" s="10">
        <f t="shared" si="0"/>
        <v>0.90334112470782346</v>
      </c>
      <c r="M77" s="10">
        <f t="shared" si="1"/>
        <v>0.95495495495495497</v>
      </c>
      <c r="N77" s="10">
        <f t="shared" si="2"/>
        <v>1.2666666666666666</v>
      </c>
      <c r="O77" s="11">
        <f t="shared" si="6"/>
        <v>0.11509433962264151</v>
      </c>
    </row>
    <row r="78" spans="1:15" ht="12.75" x14ac:dyDescent="0.2">
      <c r="A78" s="13" t="s">
        <v>36</v>
      </c>
      <c r="B78" s="9">
        <f>SUM(Jan!B78+Fev!B78+Mar!B78+Abr!B78+Mai!B78+Jun!B78+Jul!B78+Ago!B78+Set!B78+Out!B78+Nov!B78+Dez!B78)</f>
        <v>34</v>
      </c>
      <c r="C78" s="9">
        <f>SUM(Jan!C78+Fev!C78+Mar!C78+Abr!C78+Mai!C78+Jun!C78+Jul!C78+Ago!C78+Set!C78+Out!C78+Nov!C78+Dez!C78)</f>
        <v>9</v>
      </c>
      <c r="D78" s="9">
        <f>SUM(Jan!D78+Fev!D78+Mar!D78+Abr!D78+Mai!D78+Jun!D78+Jul!D78+Ago!D78+Set!D78+Out!D78+Nov!D78+Dez!D78)</f>
        <v>541</v>
      </c>
      <c r="E78" s="9">
        <f>SUM(Jan!E78+Fev!E78+Mar!E78+Abr!E78+Mai!E78+Jun!E78+Jul!E78+Ago!E78+Set!E78+Out!E78+Nov!E78+Dez!E78)</f>
        <v>611</v>
      </c>
      <c r="F78" s="9">
        <f>Mar!F78</f>
        <v>5243</v>
      </c>
      <c r="G78" s="9">
        <f>Mar!G78</f>
        <v>666</v>
      </c>
      <c r="H78" s="9">
        <f>SUM(Jan!H78+Fev!H78+Mar!H78+Abr!H78+Mai!H78+Jun!H78+Jul!H78+Ago!H78+Set!H78+Out!H78+Nov!H78+Dez!H78)</f>
        <v>718</v>
      </c>
      <c r="I78" s="9">
        <f>SUM(Jan!I78+Fev!I78+Mar!I78+Abr!I78+Mai!I78+Jun!I78+Jul!I78+Ago!I78+Set!I78+Out!I78+Nov!I78+Dez!I78)</f>
        <v>54</v>
      </c>
      <c r="J78" s="9">
        <f>SUM(Jan!J78+Fev!J78+Mar!J78+Abr!J78+Mai!J78+Jun!J78+Jul!J78+Ago!J78+Set!J78+Out!J78+Nov!J78+Dez!J78)</f>
        <v>791</v>
      </c>
      <c r="K78" s="9">
        <f>SUM(Jan!K78+Fev!K78+Mar!K78+Abr!K78+Mai!K78+Jun!K78+Jul!K78+Ago!K78+Set!K78+Out!K78+Nov!K78+Dez!K78)</f>
        <v>10</v>
      </c>
      <c r="L78" s="10">
        <f t="shared" si="0"/>
        <v>0.89562692176289715</v>
      </c>
      <c r="M78" s="10">
        <f t="shared" si="1"/>
        <v>1.4621072088724585</v>
      </c>
      <c r="N78" s="10">
        <f t="shared" si="2"/>
        <v>1.1293900184842884</v>
      </c>
      <c r="O78" s="11">
        <f t="shared" si="6"/>
        <v>6.8268015170670035E-2</v>
      </c>
    </row>
    <row r="79" spans="1:15" ht="12.75" x14ac:dyDescent="0.2">
      <c r="A79" s="13" t="s">
        <v>37</v>
      </c>
      <c r="B79" s="9">
        <f>SUM(Jan!B79+Fev!B79+Mar!B79+Abr!B79+Mai!B79+Jun!B79+Jul!B79+Ago!B79+Set!B79+Out!B79+Nov!B79+Dez!B79)</f>
        <v>19</v>
      </c>
      <c r="C79" s="9">
        <f>SUM(Jan!C79+Fev!C79+Mar!C79+Abr!C79+Mai!C79+Jun!C79+Jul!C79+Ago!C79+Set!C79+Out!C79+Nov!C79+Dez!C79)</f>
        <v>23</v>
      </c>
      <c r="D79" s="9">
        <f>SUM(Jan!D79+Fev!D79+Mar!D79+Abr!D79+Mai!D79+Jun!D79+Jul!D79+Ago!D79+Set!D79+Out!D79+Nov!D79+Dez!D79)</f>
        <v>576</v>
      </c>
      <c r="E79" s="9">
        <f>SUM(Jan!E79+Fev!E79+Mar!E79+Abr!E79+Mai!E79+Jun!E79+Jul!E79+Ago!E79+Set!E79+Out!E79+Nov!E79+Dez!E79)</f>
        <v>234</v>
      </c>
      <c r="F79" s="9">
        <f>Mar!F79</f>
        <v>8600</v>
      </c>
      <c r="G79" s="9">
        <f>Mar!G79</f>
        <v>407</v>
      </c>
      <c r="H79" s="9">
        <f>SUM(Jan!H79+Fev!H79+Mar!H79+Abr!H79+Mai!H79+Jun!H79+Jul!H79+Ago!H79+Set!H79+Out!H79+Nov!H79+Dez!H79)</f>
        <v>1042</v>
      </c>
      <c r="I79" s="9">
        <f>SUM(Jan!I79+Fev!I79+Mar!I79+Abr!I79+Mai!I79+Jun!I79+Jul!I79+Ago!I79+Set!I79+Out!I79+Nov!I79+Dez!I79)</f>
        <v>48</v>
      </c>
      <c r="J79" s="9">
        <f>SUM(Jan!J79+Fev!J79+Mar!J79+Abr!J79+Mai!J79+Jun!J79+Jul!J79+Ago!J79+Set!J79+Out!J79+Nov!J79+Dez!J79)</f>
        <v>961</v>
      </c>
      <c r="K79" s="9">
        <f>SUM(Jan!K79+Fev!K79+Mar!K79+Abr!K79+Mai!K79+Jun!K79+Jul!K79+Ago!K79+Set!K79+Out!K79+Nov!K79+Dez!K79)</f>
        <v>10</v>
      </c>
      <c r="L79" s="10">
        <f t="shared" si="0"/>
        <v>0.9735114330993887</v>
      </c>
      <c r="M79" s="10">
        <f t="shared" si="1"/>
        <v>1.6684027777777777</v>
      </c>
      <c r="N79" s="10">
        <f t="shared" si="2"/>
        <v>0.40625</v>
      </c>
      <c r="O79" s="11">
        <f t="shared" si="6"/>
        <v>4.9947970863683661E-2</v>
      </c>
    </row>
    <row r="80" spans="1:15" ht="12.75" x14ac:dyDescent="0.2">
      <c r="A80" s="13" t="s">
        <v>38</v>
      </c>
      <c r="B80" s="9">
        <f>SUM(Jan!B80+Fev!B80+Mar!B80+Abr!B80+Mai!B80+Jun!B80+Jul!B80+Ago!B80+Set!B80+Out!B80+Nov!B80+Dez!B80)</f>
        <v>24</v>
      </c>
      <c r="C80" s="9">
        <f>SUM(Jan!C80+Fev!C80+Mar!C80+Abr!C80+Mai!C80+Jun!C80+Jul!C80+Ago!C80+Set!C80+Out!C80+Nov!C80+Dez!C80)</f>
        <v>23</v>
      </c>
      <c r="D80" s="9">
        <f>SUM(Jan!D80+Fev!D80+Mar!D80+Abr!D80+Mai!D80+Jun!D80+Jul!D80+Ago!D80+Set!D80+Out!D80+Nov!D80+Dez!D80)</f>
        <v>620</v>
      </c>
      <c r="E80" s="9">
        <f>SUM(Jan!E80+Fev!E80+Mar!E80+Abr!E80+Mai!E80+Jun!E80+Jul!E80+Ago!E80+Set!E80+Out!E80+Nov!E80+Dez!E80)</f>
        <v>363</v>
      </c>
      <c r="F80" s="9">
        <f>Mar!F80</f>
        <v>7082</v>
      </c>
      <c r="G80" s="9">
        <f>Mar!G80</f>
        <v>653</v>
      </c>
      <c r="H80" s="9">
        <f>SUM(Jan!H80+Fev!H80+Mar!H80+Abr!H80+Mai!H80+Jun!H80+Jul!H80+Ago!H80+Set!H80+Out!H80+Nov!H80+Dez!H80)</f>
        <v>1040</v>
      </c>
      <c r="I80" s="9">
        <f>SUM(Jan!I80+Fev!I80+Mar!I80+Abr!I80+Mai!I80+Jun!I80+Jul!I80+Ago!I80+Set!I80+Out!I80+Nov!I80+Dez!I80)</f>
        <v>40</v>
      </c>
      <c r="J80" s="9">
        <f>SUM(Jan!J80+Fev!J80+Mar!J80+Abr!J80+Mai!J80+Jun!J80+Jul!J80+Ago!J80+Set!J80+Out!J80+Nov!J80+Dez!J80)</f>
        <v>621</v>
      </c>
      <c r="K80" s="9">
        <f>SUM(Jan!K80+Fev!K80+Mar!K80+Abr!K80+Mai!K80+Jun!K80+Jul!K80+Ago!K80+Set!K80+Out!K80+Nov!K80+Dez!K80)</f>
        <v>12</v>
      </c>
      <c r="L80" s="10">
        <f t="shared" si="0"/>
        <v>0.95124244459368701</v>
      </c>
      <c r="M80" s="10">
        <f t="shared" si="1"/>
        <v>1.0016129032258065</v>
      </c>
      <c r="N80" s="10">
        <f t="shared" si="2"/>
        <v>0.5854838709677419</v>
      </c>
      <c r="O80" s="11">
        <f t="shared" si="6"/>
        <v>6.4412238325281798E-2</v>
      </c>
    </row>
    <row r="81" spans="1:15" ht="12.75" x14ac:dyDescent="0.2">
      <c r="A81" s="13" t="s">
        <v>39</v>
      </c>
      <c r="B81" s="9">
        <f>SUM(Jan!B81+Fev!B81+Mar!B81+Abr!B81+Mai!B81+Jun!B81+Jul!B81+Ago!B81+Set!B81+Out!B81+Nov!B81+Dez!B81)</f>
        <v>17</v>
      </c>
      <c r="C81" s="9">
        <f>SUM(Jan!C81+Fev!C81+Mar!C81+Abr!C81+Mai!C81+Jun!C81+Jul!C81+Ago!C81+Set!C81+Out!C81+Nov!C81+Dez!C81)</f>
        <v>22</v>
      </c>
      <c r="D81" s="9">
        <f>SUM(Jan!D81+Fev!D81+Mar!D81+Abr!D81+Mai!D81+Jun!D81+Jul!D81+Ago!D81+Set!D81+Out!D81+Nov!D81+Dez!D81)</f>
        <v>669</v>
      </c>
      <c r="E81" s="9">
        <f>SUM(Jan!E81+Fev!E81+Mar!E81+Abr!E81+Mai!E81+Jun!E81+Jul!E81+Ago!E81+Set!E81+Out!E81+Nov!E81+Dez!E81)</f>
        <v>1164</v>
      </c>
      <c r="F81" s="9">
        <f>Mar!F81</f>
        <v>7528</v>
      </c>
      <c r="G81" s="9">
        <f>Mar!G81</f>
        <v>397</v>
      </c>
      <c r="H81" s="9">
        <f>SUM(Jan!H81+Fev!H81+Mar!H81+Abr!H81+Mai!H81+Jun!H81+Jul!H81+Ago!H81+Set!H81+Out!H81+Nov!H81+Dez!H81)</f>
        <v>2024</v>
      </c>
      <c r="I81" s="9">
        <f>SUM(Jan!I81+Fev!I81+Mar!I81+Abr!I81+Mai!I81+Jun!I81+Jul!I81+Ago!I81+Set!I81+Out!I81+Nov!I81+Dez!I81)</f>
        <v>65</v>
      </c>
      <c r="J81" s="9">
        <f>SUM(Jan!J81+Fev!J81+Mar!J81+Abr!J81+Mai!J81+Jun!J81+Jul!J81+Ago!J81+Set!J81+Out!J81+Nov!J81+Dez!J81)</f>
        <v>873</v>
      </c>
      <c r="K81" s="9">
        <f>SUM(Jan!K81+Fev!K81+Mar!K81+Abr!K81+Mai!K81+Jun!K81+Jul!K81+Ago!K81+Set!K81+Out!K81+Nov!K81+Dez!K81)</f>
        <v>62</v>
      </c>
      <c r="L81" s="10">
        <f t="shared" si="0"/>
        <v>0.8660837551771744</v>
      </c>
      <c r="M81" s="10">
        <f t="shared" si="1"/>
        <v>1.304932735426009</v>
      </c>
      <c r="N81" s="10">
        <f t="shared" si="2"/>
        <v>1.7399103139013452</v>
      </c>
      <c r="O81" s="11">
        <f t="shared" si="6"/>
        <v>7.4455899198167239E-2</v>
      </c>
    </row>
    <row r="82" spans="1:15" ht="22.5" x14ac:dyDescent="0.2">
      <c r="A82" s="13" t="s">
        <v>40</v>
      </c>
      <c r="B82" s="9">
        <f>SUM(Jan!B82+Fev!B82+Mar!B82+Abr!B82+Mai!B82+Jun!B82+Jul!B82+Ago!B82+Set!B82+Out!B82+Nov!B82+Dez!B82)</f>
        <v>1</v>
      </c>
      <c r="C82" s="9">
        <f>SUM(Jan!C82+Fev!C82+Mar!C82+Abr!C82+Mai!C82+Jun!C82+Jul!C82+Ago!C82+Set!C82+Out!C82+Nov!C82+Dez!C82)</f>
        <v>0</v>
      </c>
      <c r="D82" s="9">
        <f>SUM(Jan!D82+Fev!D82+Mar!D82+Abr!D82+Mai!D82+Jun!D82+Jul!D82+Ago!D82+Set!D82+Out!D82+Nov!D82+Dez!D82)</f>
        <v>381</v>
      </c>
      <c r="E82" s="9">
        <f>SUM(Jan!E82+Fev!E82+Mar!E82+Abr!E82+Mai!E82+Jun!E82+Jul!E82+Ago!E82+Set!E82+Out!E82+Nov!E82+Dez!E82)</f>
        <v>656</v>
      </c>
      <c r="F82" s="9">
        <f>Mar!F82</f>
        <v>6008</v>
      </c>
      <c r="G82" s="9">
        <f>Mar!G82</f>
        <v>2438</v>
      </c>
      <c r="H82" s="9">
        <f>SUM(Jan!H82+Fev!H82+Mar!H82+Abr!H82+Mai!H82+Jun!H82+Jul!H82+Ago!H82+Set!H82+Out!H82+Nov!H82+Dez!H82)</f>
        <v>1513</v>
      </c>
      <c r="I82" s="9">
        <f>SUM(Jan!I82+Fev!I82+Mar!I82+Abr!I82+Mai!I82+Jun!I82+Jul!I82+Ago!I82+Set!I82+Out!I82+Nov!I82+Dez!I82)</f>
        <v>21</v>
      </c>
      <c r="J82" s="9">
        <f>SUM(Jan!J82+Fev!J82+Mar!J82+Abr!J82+Mai!J82+Jun!J82+Jul!J82+Ago!J82+Set!J82+Out!J82+Nov!J82+Dez!J82)</f>
        <v>873</v>
      </c>
      <c r="K82" s="9">
        <f>SUM(Jan!K82+Fev!K82+Mar!K82+Abr!K82+Mai!K82+Jun!K82+Jul!K82+Ago!K82+Set!K82+Out!K82+Nov!K82+Dez!K82)</f>
        <v>0</v>
      </c>
      <c r="L82" s="10">
        <f t="shared" si="0"/>
        <v>0.90156062424969985</v>
      </c>
      <c r="M82" s="10">
        <f t="shared" si="1"/>
        <v>2.2913385826771653</v>
      </c>
      <c r="N82" s="10">
        <f t="shared" si="2"/>
        <v>1.7217847769028871</v>
      </c>
      <c r="O82" s="11" t="s">
        <v>16</v>
      </c>
    </row>
    <row r="83" spans="1:15" ht="22.5" x14ac:dyDescent="0.2">
      <c r="A83" s="13" t="s">
        <v>41</v>
      </c>
      <c r="B83" s="9">
        <f>SUM(Jan!B83+Fev!B83+Mar!B83+Abr!B83+Mai!B83+Jun!B83+Jul!B83+Ago!B83+Set!B83+Out!B83+Nov!B83+Dez!B83)</f>
        <v>3</v>
      </c>
      <c r="C83" s="9">
        <f>SUM(Jan!C83+Fev!C83+Mar!C83+Abr!C83+Mai!C83+Jun!C83+Jul!C83+Ago!C83+Set!C83+Out!C83+Nov!C83+Dez!C83)</f>
        <v>5</v>
      </c>
      <c r="D83" s="9">
        <f>SUM(Jan!D83+Fev!D83+Mar!D83+Abr!D83+Mai!D83+Jun!D83+Jul!D83+Ago!D83+Set!D83+Out!D83+Nov!D83+Dez!D83)</f>
        <v>81954</v>
      </c>
      <c r="E83" s="9">
        <f>SUM(Jan!E83+Fev!E83+Mar!E83+Abr!E83+Mai!E83+Jun!E83+Jul!E83+Ago!E83+Set!E83+Out!E83+Nov!E83+Dez!E83)</f>
        <v>726</v>
      </c>
      <c r="F83" s="9">
        <f>Mar!F83</f>
        <v>86914</v>
      </c>
      <c r="G83" s="9">
        <f>Mar!G83</f>
        <v>1701</v>
      </c>
      <c r="H83" s="9">
        <f>SUM(Jan!H83+Fev!H83+Mar!H83+Abr!H83+Mai!H83+Jun!H83+Jul!H83+Ago!H83+Set!H83+Out!H83+Nov!H83+Dez!H83)</f>
        <v>106658</v>
      </c>
      <c r="I83" s="9">
        <f>SUM(Jan!I83+Fev!I83+Mar!I83+Abr!I83+Mai!I83+Jun!I83+Jul!I83+Ago!I83+Set!I83+Out!I83+Nov!I83+Dez!I83)</f>
        <v>0</v>
      </c>
      <c r="J83" s="9">
        <f>SUM(Jan!J83+Fev!J83+Mar!J83+Abr!J83+Mai!J83+Jun!J83+Jul!J83+Ago!J83+Set!J83+Out!J83+Nov!J83+Dez!J83)</f>
        <v>719</v>
      </c>
      <c r="K83" s="9">
        <f>SUM(Jan!K83+Fev!K83+Mar!K83+Abr!K83+Mai!K83+Jun!K83+Jul!K83+Ago!K83+Set!K83+Out!K83+Nov!K83+Dez!K83)</f>
        <v>0</v>
      </c>
      <c r="L83" s="10">
        <f t="shared" si="0"/>
        <v>0.99171611136467364</v>
      </c>
      <c r="M83" s="10">
        <f t="shared" si="1"/>
        <v>8.7732142421358319E-3</v>
      </c>
      <c r="N83" s="10">
        <f t="shared" si="2"/>
        <v>8.8586280108353468E-3</v>
      </c>
      <c r="O83" s="11" t="s">
        <v>16</v>
      </c>
    </row>
    <row r="84" spans="1:15" ht="22.5" x14ac:dyDescent="0.2">
      <c r="A84" s="13" t="s">
        <v>42</v>
      </c>
      <c r="B84" s="9">
        <f>SUM(Jan!B84+Fev!B84+Mar!B84+Abr!B84+Mai!B84+Jun!B84+Jul!B84+Ago!B84+Set!B84+Out!B84+Nov!B84+Dez!B84)</f>
        <v>2</v>
      </c>
      <c r="C84" s="9">
        <f>SUM(Jan!C84+Fev!C84+Mar!C84+Abr!C84+Mai!C84+Jun!C84+Jul!C84+Ago!C84+Set!C84+Out!C84+Nov!C84+Dez!C84)</f>
        <v>2</v>
      </c>
      <c r="D84" s="9">
        <f>SUM(Jan!D84+Fev!D84+Mar!D84+Abr!D84+Mai!D84+Jun!D84+Jul!D84+Ago!D84+Set!D84+Out!D84+Nov!D84+Dez!D84)</f>
        <v>292</v>
      </c>
      <c r="E84" s="9">
        <f>SUM(Jan!E84+Fev!E84+Mar!E84+Abr!E84+Mai!E84+Jun!E84+Jul!E84+Ago!E84+Set!E84+Out!E84+Nov!E84+Dez!E84)</f>
        <v>646</v>
      </c>
      <c r="F84" s="9">
        <f>Mar!F84</f>
        <v>5853</v>
      </c>
      <c r="G84" s="9">
        <f>Mar!G84</f>
        <v>1573</v>
      </c>
      <c r="H84" s="9">
        <f>SUM(Jan!H84+Fev!H84+Mar!H84+Abr!H84+Mai!H84+Jun!H84+Jul!H84+Ago!H84+Set!H84+Out!H84+Nov!H84+Dez!H84)</f>
        <v>1331</v>
      </c>
      <c r="I84" s="9">
        <f>SUM(Jan!I84+Fev!I84+Mar!I84+Abr!I84+Mai!I84+Jun!I84+Jul!I84+Ago!I84+Set!I84+Out!I84+Nov!I84+Dez!I84)</f>
        <v>3</v>
      </c>
      <c r="J84" s="9">
        <f>SUM(Jan!J84+Fev!J84+Mar!J84+Abr!J84+Mai!J84+Jun!J84+Jul!J84+Ago!J84+Set!J84+Out!J84+Nov!J84+Dez!J84)</f>
        <v>654</v>
      </c>
      <c r="K84" s="9">
        <f>SUM(Jan!K84+Fev!K84+Mar!K84+Abr!K84+Mai!K84+Jun!K84+Jul!K84+Ago!K84+Set!K84+Out!K84+Nov!K84+Dez!K84)</f>
        <v>0</v>
      </c>
      <c r="L84" s="10">
        <f t="shared" si="0"/>
        <v>0.90060009232189564</v>
      </c>
      <c r="M84" s="10">
        <f t="shared" si="1"/>
        <v>2.2397260273972601</v>
      </c>
      <c r="N84" s="10">
        <f t="shared" si="2"/>
        <v>2.2123287671232879</v>
      </c>
      <c r="O84" s="11" t="s">
        <v>16</v>
      </c>
    </row>
    <row r="85" spans="1:15" ht="22.5" x14ac:dyDescent="0.2">
      <c r="A85" s="13" t="s">
        <v>43</v>
      </c>
      <c r="B85" s="9">
        <f>SUM(Jan!B85+Fev!B85+Mar!B85+Abr!B85+Mai!B85+Jun!B85+Jul!B85+Ago!B85+Set!B85+Out!B85+Nov!B85+Dez!B85)</f>
        <v>1</v>
      </c>
      <c r="C85" s="9">
        <f>SUM(Jan!C85+Fev!C85+Mar!C85+Abr!C85+Mai!C85+Jun!C85+Jul!C85+Ago!C85+Set!C85+Out!C85+Nov!C85+Dez!C85)</f>
        <v>2</v>
      </c>
      <c r="D85" s="9">
        <f>SUM(Jan!D85+Fev!D85+Mar!D85+Abr!D85+Mai!D85+Jun!D85+Jul!D85+Ago!D85+Set!D85+Out!D85+Nov!D85+Dez!D85)</f>
        <v>341</v>
      </c>
      <c r="E85" s="9">
        <f>SUM(Jan!E85+Fev!E85+Mar!E85+Abr!E85+Mai!E85+Jun!E85+Jul!E85+Ago!E85+Set!E85+Out!E85+Nov!E85+Dez!E85)</f>
        <v>409</v>
      </c>
      <c r="F85" s="9">
        <f>Mar!F85</f>
        <v>3602</v>
      </c>
      <c r="G85" s="9">
        <f>Mar!G85</f>
        <v>732</v>
      </c>
      <c r="H85" s="9">
        <f>SUM(Jan!H85+Fev!H85+Mar!H85+Abr!H85+Mai!H85+Jun!H85+Jul!H85+Ago!H85+Set!H85+Out!H85+Nov!H85+Dez!H85)</f>
        <v>1107</v>
      </c>
      <c r="I85" s="9">
        <f>SUM(Jan!I85+Fev!I85+Mar!I85+Abr!I85+Mai!I85+Jun!I85+Jul!I85+Ago!I85+Set!I85+Out!I85+Nov!I85+Dez!I85)</f>
        <v>6</v>
      </c>
      <c r="J85" s="9">
        <f>SUM(Jan!J85+Fev!J85+Mar!J85+Abr!J85+Mai!J85+Jun!J85+Jul!J85+Ago!J85+Set!J85+Out!J85+Nov!J85+Dez!J85)</f>
        <v>657</v>
      </c>
      <c r="K85" s="9">
        <f>SUM(Jan!K85+Fev!K85+Mar!K85+Abr!K85+Mai!K85+Jun!K85+Jul!K85+Ago!K85+Set!K85+Out!K85+Nov!K85+Dez!K85)</f>
        <v>0</v>
      </c>
      <c r="L85" s="10">
        <f t="shared" si="0"/>
        <v>0.89803041635502368</v>
      </c>
      <c r="M85" s="10">
        <f t="shared" si="1"/>
        <v>1.9266862170087977</v>
      </c>
      <c r="N85" s="10">
        <f t="shared" si="2"/>
        <v>1.1994134897360704</v>
      </c>
      <c r="O85" s="11" t="s">
        <v>16</v>
      </c>
    </row>
    <row r="86" spans="1:15" ht="22.5" x14ac:dyDescent="0.2">
      <c r="A86" s="13" t="s">
        <v>44</v>
      </c>
      <c r="B86" s="9">
        <f>SUM(Jan!B86+Fev!B86+Mar!B86+Abr!B86+Mai!B86+Jun!B86+Jul!B86+Ago!B86+Set!B86+Out!B86+Nov!B86+Dez!B86)</f>
        <v>1</v>
      </c>
      <c r="C86" s="9">
        <f>SUM(Jan!C86+Fev!C86+Mar!C86+Abr!C86+Mai!C86+Jun!C86+Jul!C86+Ago!C86+Set!C86+Out!C86+Nov!C86+Dez!C86)</f>
        <v>3</v>
      </c>
      <c r="D86" s="9">
        <f>SUM(Jan!D86+Fev!D86+Mar!D86+Abr!D86+Mai!D86+Jun!D86+Jul!D86+Ago!D86+Set!D86+Out!D86+Nov!D86+Dez!D86)</f>
        <v>296</v>
      </c>
      <c r="E86" s="9">
        <f>SUM(Jan!E86+Fev!E86+Mar!E86+Abr!E86+Mai!E86+Jun!E86+Jul!E86+Ago!E86+Set!E86+Out!E86+Nov!E86+Dez!E86)</f>
        <v>747</v>
      </c>
      <c r="F86" s="9">
        <f>Mar!F86</f>
        <v>3013</v>
      </c>
      <c r="G86" s="9">
        <f>Mar!G86</f>
        <v>322</v>
      </c>
      <c r="H86" s="9">
        <f>SUM(Jan!H86+Fev!H86+Mar!H86+Abr!H86+Mai!H86+Jun!H86+Jul!H86+Ago!H86+Set!H86+Out!H86+Nov!H86+Dez!H86)</f>
        <v>564</v>
      </c>
      <c r="I86" s="9">
        <f>SUM(Jan!I86+Fev!I86+Mar!I86+Abr!I86+Mai!I86+Jun!I86+Jul!I86+Ago!I86+Set!I86+Out!I86+Nov!I86+Dez!I86)</f>
        <v>3</v>
      </c>
      <c r="J86" s="9">
        <f>SUM(Jan!J86+Fev!J86+Mar!J86+Abr!J86+Mai!J86+Jun!J86+Jul!J86+Ago!J86+Set!J86+Out!J86+Nov!J86+Dez!J86)</f>
        <v>756</v>
      </c>
      <c r="K86" s="9">
        <f>SUM(Jan!K86+Fev!K86+Mar!K86+Abr!K86+Mai!K86+Jun!K86+Jul!K86+Ago!K86+Set!K86+Out!K86+Nov!K86+Dez!K86)</f>
        <v>2</v>
      </c>
      <c r="L86" s="10">
        <f t="shared" si="0"/>
        <v>0.80132978723404258</v>
      </c>
      <c r="M86" s="10">
        <f t="shared" si="1"/>
        <v>2.5540540540540539</v>
      </c>
      <c r="N86" s="10">
        <f t="shared" si="2"/>
        <v>2.5236486486486487</v>
      </c>
      <c r="O86" s="11" t="s">
        <v>16</v>
      </c>
    </row>
    <row r="87" spans="1:15" ht="22.5" x14ac:dyDescent="0.2">
      <c r="A87" s="13" t="s">
        <v>45</v>
      </c>
      <c r="B87" s="9">
        <f>SUM(Jan!B87+Fev!B87+Mar!B87+Abr!B87+Mai!B87+Jun!B87+Jul!B87+Ago!B87+Set!B87+Out!B87+Nov!B87+Dez!B87)</f>
        <v>2</v>
      </c>
      <c r="C87" s="9">
        <f>SUM(Jan!C87+Fev!C87+Mar!C87+Abr!C87+Mai!C87+Jun!C87+Jul!C87+Ago!C87+Set!C87+Out!C87+Nov!C87+Dez!C87)</f>
        <v>11</v>
      </c>
      <c r="D87" s="9">
        <f>SUM(Jan!D87+Fev!D87+Mar!D87+Abr!D87+Mai!D87+Jun!D87+Jul!D87+Ago!D87+Set!D87+Out!D87+Nov!D87+Dez!D87)</f>
        <v>326</v>
      </c>
      <c r="E87" s="9">
        <f>SUM(Jan!E87+Fev!E87+Mar!E87+Abr!E87+Mai!E87+Jun!E87+Jul!E87+Ago!E87+Set!E87+Out!E87+Nov!E87+Dez!E87)</f>
        <v>881</v>
      </c>
      <c r="F87" s="9">
        <f>Mar!F87</f>
        <v>21182</v>
      </c>
      <c r="G87" s="9">
        <f>Mar!G87</f>
        <v>1896</v>
      </c>
      <c r="H87" s="9">
        <f>SUM(Jan!H87+Fev!H87+Mar!H87+Abr!H87+Mai!H87+Jun!H87+Jul!H87+Ago!H87+Set!H87+Out!H87+Nov!H87+Dez!H87)</f>
        <v>1558</v>
      </c>
      <c r="I87" s="9">
        <f>SUM(Jan!I87+Fev!I87+Mar!I87+Abr!I87+Mai!I87+Jun!I87+Jul!I87+Ago!I87+Set!I87+Out!I87+Nov!I87+Dez!I87)</f>
        <v>0</v>
      </c>
      <c r="J87" s="9">
        <f>SUM(Jan!J87+Fev!J87+Mar!J87+Abr!J87+Mai!J87+Jun!J87+Jul!J87+Ago!J87+Set!J87+Out!J87+Nov!J87+Dez!J87)</f>
        <v>495</v>
      </c>
      <c r="K87" s="9">
        <f>SUM(Jan!K87+Fev!K87+Mar!K87+Abr!K87+Mai!K87+Jun!K87+Jul!K87+Ago!K87+Set!K87+Out!K87+Nov!K87+Dez!K87)</f>
        <v>0</v>
      </c>
      <c r="L87" s="10">
        <f t="shared" si="0"/>
        <v>0.96006889362280745</v>
      </c>
      <c r="M87" s="10">
        <f t="shared" si="1"/>
        <v>1.51840490797546</v>
      </c>
      <c r="N87" s="10">
        <f t="shared" si="2"/>
        <v>2.7024539877300615</v>
      </c>
      <c r="O87" s="11" t="s">
        <v>16</v>
      </c>
    </row>
    <row r="88" spans="1:15" ht="22.5" x14ac:dyDescent="0.2">
      <c r="A88" s="13" t="s">
        <v>46</v>
      </c>
      <c r="B88" s="9">
        <f>SUM(Jan!B88+Fev!B88+Mar!B88+Abr!B88+Mai!B88+Jun!B88+Jul!B88+Ago!B88+Set!B88+Out!B88+Nov!B88+Dez!B88)</f>
        <v>3</v>
      </c>
      <c r="C88" s="9">
        <f>SUM(Jan!C88+Fev!C88+Mar!C88+Abr!C88+Mai!C88+Jun!C88+Jul!C88+Ago!C88+Set!C88+Out!C88+Nov!C88+Dez!C88)</f>
        <v>7</v>
      </c>
      <c r="D88" s="9">
        <f>SUM(Jan!D88+Fev!D88+Mar!D88+Abr!D88+Mai!D88+Jun!D88+Jul!D88+Ago!D88+Set!D88+Out!D88+Nov!D88+Dez!D88)</f>
        <v>212</v>
      </c>
      <c r="E88" s="9">
        <f>SUM(Jan!E88+Fev!E88+Mar!E88+Abr!E88+Mai!E88+Jun!E88+Jul!E88+Ago!E88+Set!E88+Out!E88+Nov!E88+Dez!E88)</f>
        <v>175</v>
      </c>
      <c r="F88" s="9">
        <f>Mar!F88</f>
        <v>1610</v>
      </c>
      <c r="G88" s="9">
        <f>Mar!G88</f>
        <v>195</v>
      </c>
      <c r="H88" s="9">
        <f>SUM(Jan!H88+Fev!H88+Mar!H88+Abr!H88+Mai!H88+Jun!H88+Jul!H88+Ago!H88+Set!H88+Out!H88+Nov!H88+Dez!H88)</f>
        <v>1080</v>
      </c>
      <c r="I88" s="9">
        <f>SUM(Jan!I88+Fev!I88+Mar!I88+Abr!I88+Mai!I88+Jun!I88+Jul!I88+Ago!I88+Set!I88+Out!I88+Nov!I88+Dez!I88)</f>
        <v>0</v>
      </c>
      <c r="J88" s="9">
        <f>SUM(Jan!J88+Fev!J88+Mar!J88+Abr!J88+Mai!J88+Jun!J88+Jul!J88+Ago!J88+Set!J88+Out!J88+Nov!J88+Dez!J88)</f>
        <v>201</v>
      </c>
      <c r="K88" s="9">
        <f>SUM(Jan!K88+Fev!K88+Mar!K88+Abr!K88+Mai!K88+Jun!K88+Jul!K88+Ago!K88+Set!K88+Out!K88+Nov!K88+Dez!K88)</f>
        <v>2</v>
      </c>
      <c r="L88" s="10">
        <f t="shared" si="0"/>
        <v>0.90196078431372551</v>
      </c>
      <c r="M88" s="10">
        <f t="shared" si="1"/>
        <v>0.94811320754716977</v>
      </c>
      <c r="N88" s="10">
        <f t="shared" si="2"/>
        <v>0.82547169811320753</v>
      </c>
      <c r="O88" s="11" t="s">
        <v>16</v>
      </c>
    </row>
    <row r="89" spans="1:15" ht="87.75" customHeight="1" x14ac:dyDescent="0.2">
      <c r="A89" s="4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47</v>
      </c>
      <c r="G89" s="5" t="str">
        <f>Jun!G89</f>
        <v>Suspensos no final do período</v>
      </c>
      <c r="H89" s="5" t="s">
        <v>7</v>
      </c>
      <c r="I89" s="5" t="s">
        <v>8</v>
      </c>
      <c r="J89" s="5" t="s">
        <v>9</v>
      </c>
      <c r="K89" s="5" t="s">
        <v>10</v>
      </c>
      <c r="L89" s="6" t="s">
        <v>11</v>
      </c>
      <c r="M89" s="6" t="s">
        <v>12</v>
      </c>
      <c r="N89" s="6" t="s">
        <v>13</v>
      </c>
      <c r="O89" s="7" t="s">
        <v>14</v>
      </c>
    </row>
    <row r="90" spans="1:15" ht="22.5" x14ac:dyDescent="0.2">
      <c r="A90" s="13" t="s">
        <v>48</v>
      </c>
      <c r="B90" s="9">
        <f>SUM(Jan!B90+Fev!B90+Mar!B90+Abr!B90+Mai!B90+Jun!B90+Jul!B90+Ago!B90+Set!B90+Out!B90+Nov!B90+Dez!B90)</f>
        <v>3</v>
      </c>
      <c r="C90" s="9">
        <f>SUM(Jan!C90+Fev!C90+Mar!C90+Abr!C90+Mai!C90+Jun!C90+Jul!C90+Ago!C90+Set!C90+Out!C90+Nov!C90+Dez!C90)</f>
        <v>6</v>
      </c>
      <c r="D90" s="9">
        <f>SUM(Jan!D90+Fev!D90+Mar!D90+Abr!D90+Mai!D90+Jun!D90+Jul!D90+Ago!D90+Set!D90+Out!D90+Nov!D90+Dez!D90)</f>
        <v>195</v>
      </c>
      <c r="E90" s="9">
        <f>SUM(Jan!E90+Fev!E90+Mar!E90+Abr!E90+Mai!E90+Jun!E90+Jul!E90+Ago!E90+Set!E90+Out!E90+Nov!E90+Dez!E90)</f>
        <v>211</v>
      </c>
      <c r="F90" s="9">
        <f>Mar!F90</f>
        <v>2595</v>
      </c>
      <c r="G90" s="9">
        <f>Mar!G90</f>
        <v>139</v>
      </c>
      <c r="H90" s="9">
        <f>SUM(Jan!H90+Fev!H90+Mar!H90+Abr!H90+Mai!H90+Jun!H90+Jul!H90+Ago!H90+Set!H90+Out!H90+Nov!H90+Dez!H90)</f>
        <v>895</v>
      </c>
      <c r="I90" s="9">
        <f>SUM(Jan!I90+Fev!I90+Mar!I90+Abr!I90+Mai!I90+Jun!I90+Jul!I90+Ago!I90+Set!I90+Out!I90+Nov!I90+Dez!I90)</f>
        <v>13</v>
      </c>
      <c r="J90" s="9">
        <f>SUM(Jan!J90+Fev!J90+Mar!J90+Abr!J90+Mai!J90+Jun!J90+Jul!J90+Ago!J90+Set!J90+Out!J90+Nov!J90+Dez!J90)</f>
        <v>243</v>
      </c>
      <c r="K90" s="9">
        <f>SUM(Jan!K90+Fev!K90+Mar!K90+Abr!K90+Mai!K90+Jun!K90+Jul!K90+Ago!K90+Set!K90+Out!K90+Nov!K90+Dez!K90)</f>
        <v>1</v>
      </c>
      <c r="L90" s="10">
        <f t="shared" ref="L90:L122" si="7">((F90)/(E90+F90))</f>
        <v>0.92480399144689951</v>
      </c>
      <c r="M90" s="10">
        <f t="shared" ref="M90:M122" si="8">IF(D90=0,0%,(J90)/D90)</f>
        <v>1.2461538461538462</v>
      </c>
      <c r="N90" s="10">
        <f t="shared" ref="N90:N122" si="9">IF(D90=0,0%,(E90)/D90)</f>
        <v>1.082051282051282</v>
      </c>
      <c r="O90" s="11" t="s">
        <v>16</v>
      </c>
    </row>
    <row r="91" spans="1:15" ht="12.75" x14ac:dyDescent="0.2">
      <c r="A91" s="13" t="s">
        <v>49</v>
      </c>
      <c r="B91" s="9">
        <f>SUM(Jan!B91+Fev!B91+Mar!B91+Abr!B91+Mai!B91+Jun!B91+Jul!B91+Ago!B91+Set!B91+Out!B91+Nov!B91+Dez!B91)</f>
        <v>39</v>
      </c>
      <c r="C91" s="9">
        <f>SUM(Jan!C91+Fev!C91+Mar!C91+Abr!C91+Mai!C91+Jun!C91+Jul!C91+Ago!C91+Set!C91+Out!C91+Nov!C91+Dez!C91)</f>
        <v>42</v>
      </c>
      <c r="D91" s="9">
        <f>SUM(Jan!D91+Fev!D91+Mar!D91+Abr!D91+Mai!D91+Jun!D91+Jul!D91+Ago!D91+Set!D91+Out!D91+Nov!D91+Dez!D91)</f>
        <v>400</v>
      </c>
      <c r="E91" s="9">
        <f>SUM(Jan!E91+Fev!E91+Mar!E91+Abr!E91+Mai!E91+Jun!E91+Jul!E91+Ago!E91+Set!E91+Out!E91+Nov!E91+Dez!E91)</f>
        <v>347</v>
      </c>
      <c r="F91" s="9">
        <f>Mar!F91</f>
        <v>1167</v>
      </c>
      <c r="G91" s="9">
        <f>Mar!G91</f>
        <v>77</v>
      </c>
      <c r="H91" s="9">
        <f>SUM(Jan!H91+Fev!H91+Mar!H91+Abr!H91+Mai!H91+Jun!H91+Jul!H91+Ago!H91+Set!H91+Out!H91+Nov!H91+Dez!H91)</f>
        <v>463</v>
      </c>
      <c r="I91" s="9">
        <f>SUM(Jan!I91+Fev!I91+Mar!I91+Abr!I91+Mai!I91+Jun!I91+Jul!I91+Ago!I91+Set!I91+Out!I91+Nov!I91+Dez!I91)</f>
        <v>159</v>
      </c>
      <c r="J91" s="9">
        <f>SUM(Jan!J91+Fev!J91+Mar!J91+Abr!J91+Mai!J91+Jun!J91+Jul!J91+Ago!J91+Set!J91+Out!J91+Nov!J91+Dez!J91)</f>
        <v>328</v>
      </c>
      <c r="K91" s="9">
        <f>SUM(Jan!K91+Fev!K91+Mar!K91+Abr!K91+Mai!K91+Jun!K91+Jul!K91+Ago!K91+Set!K91+Out!K91+Nov!K91+Dez!K91)</f>
        <v>151</v>
      </c>
      <c r="L91" s="10">
        <f t="shared" si="7"/>
        <v>0.77080581241743729</v>
      </c>
      <c r="M91" s="10">
        <f t="shared" si="8"/>
        <v>0.82</v>
      </c>
      <c r="N91" s="10">
        <f t="shared" si="9"/>
        <v>0.86750000000000005</v>
      </c>
      <c r="O91" s="11">
        <f t="shared" ref="O91:O96" si="10">IF(J91=0,0%,I91/J91)</f>
        <v>0.4847560975609756</v>
      </c>
    </row>
    <row r="92" spans="1:15" ht="12.75" x14ac:dyDescent="0.2">
      <c r="A92" s="13" t="s">
        <v>50</v>
      </c>
      <c r="B92" s="9">
        <f>SUM(Jan!B92+Fev!B92+Mar!B92+Abr!B92+Mai!B92+Jun!B92+Jul!B92+Ago!B92+Set!B92+Out!B92+Nov!B92+Dez!B92)</f>
        <v>38</v>
      </c>
      <c r="C92" s="9">
        <f>SUM(Jan!C92+Fev!C92+Mar!C92+Abr!C92+Mai!C92+Jun!C92+Jul!C92+Ago!C92+Set!C92+Out!C92+Nov!C92+Dez!C92)</f>
        <v>46</v>
      </c>
      <c r="D92" s="9">
        <f>SUM(Jan!D92+Fev!D92+Mar!D92+Abr!D92+Mai!D92+Jun!D92+Jul!D92+Ago!D92+Set!D92+Out!D92+Nov!D92+Dez!D92)</f>
        <v>384</v>
      </c>
      <c r="E92" s="9">
        <f>SUM(Jan!E92+Fev!E92+Mar!E92+Abr!E92+Mai!E92+Jun!E92+Jul!E92+Ago!E92+Set!E92+Out!E92+Nov!E92+Dez!E92)</f>
        <v>491</v>
      </c>
      <c r="F92" s="9">
        <f>Mar!F92</f>
        <v>1742</v>
      </c>
      <c r="G92" s="9">
        <f>Mar!G92</f>
        <v>81</v>
      </c>
      <c r="H92" s="9">
        <f>SUM(Jan!H92+Fev!H92+Mar!H92+Abr!H92+Mai!H92+Jun!H92+Jul!H92+Ago!H92+Set!H92+Out!H92+Nov!H92+Dez!H92)</f>
        <v>696</v>
      </c>
      <c r="I92" s="9">
        <f>SUM(Jan!I92+Fev!I92+Mar!I92+Abr!I92+Mai!I92+Jun!I92+Jul!I92+Ago!I92+Set!I92+Out!I92+Nov!I92+Dez!I92)</f>
        <v>104</v>
      </c>
      <c r="J92" s="9">
        <f>SUM(Jan!J92+Fev!J92+Mar!J92+Abr!J92+Mai!J92+Jun!J92+Jul!J92+Ago!J92+Set!J92+Out!J92+Nov!J92+Dez!J92)</f>
        <v>430</v>
      </c>
      <c r="K92" s="9">
        <f>SUM(Jan!K92+Fev!K92+Mar!K92+Abr!K92+Mai!K92+Jun!K92+Jul!K92+Ago!K92+Set!K92+Out!K92+Nov!K92+Dez!K92)</f>
        <v>83</v>
      </c>
      <c r="L92" s="10">
        <f t="shared" si="7"/>
        <v>0.78011643528884911</v>
      </c>
      <c r="M92" s="10">
        <f t="shared" si="8"/>
        <v>1.1197916666666667</v>
      </c>
      <c r="N92" s="10">
        <f t="shared" si="9"/>
        <v>1.2786458333333333</v>
      </c>
      <c r="O92" s="11">
        <f t="shared" si="10"/>
        <v>0.24186046511627907</v>
      </c>
    </row>
    <row r="93" spans="1:15" ht="12.75" x14ac:dyDescent="0.2">
      <c r="A93" s="13" t="s">
        <v>51</v>
      </c>
      <c r="B93" s="9">
        <f>SUM(Jan!B93+Fev!B93+Mar!B93+Abr!B93+Mai!B93+Jun!B93+Jul!B93+Ago!B93+Set!B93+Out!B93+Nov!B93+Dez!B93)</f>
        <v>40</v>
      </c>
      <c r="C93" s="9">
        <f>SUM(Jan!C93+Fev!C93+Mar!C93+Abr!C93+Mai!C93+Jun!C93+Jul!C93+Ago!C93+Set!C93+Out!C93+Nov!C93+Dez!C93)</f>
        <v>53</v>
      </c>
      <c r="D93" s="9">
        <f>SUM(Jan!D93+Fev!D93+Mar!D93+Abr!D93+Mai!D93+Jun!D93+Jul!D93+Ago!D93+Set!D93+Out!D93+Nov!D93+Dez!D93)</f>
        <v>377</v>
      </c>
      <c r="E93" s="9">
        <f>SUM(Jan!E93+Fev!E93+Mar!E93+Abr!E93+Mai!E93+Jun!E93+Jul!E93+Ago!E93+Set!E93+Out!E93+Nov!E93+Dez!E93)</f>
        <v>547</v>
      </c>
      <c r="F93" s="9">
        <f>Mar!F93</f>
        <v>2433</v>
      </c>
      <c r="G93" s="9">
        <f>Mar!G93</f>
        <v>93</v>
      </c>
      <c r="H93" s="9">
        <f>SUM(Jan!H93+Fev!H93+Mar!H93+Abr!H93+Mai!H93+Jun!H93+Jul!H93+Ago!H93+Set!H93+Out!H93+Nov!H93+Dez!H93)</f>
        <v>482</v>
      </c>
      <c r="I93" s="9">
        <f>SUM(Jan!I93+Fev!I93+Mar!I93+Abr!I93+Mai!I93+Jun!I93+Jul!I93+Ago!I93+Set!I93+Out!I93+Nov!I93+Dez!I93)</f>
        <v>127</v>
      </c>
      <c r="J93" s="9">
        <f>SUM(Jan!J93+Fev!J93+Mar!J93+Abr!J93+Mai!J93+Jun!J93+Jul!J93+Ago!J93+Set!J93+Out!J93+Nov!J93+Dez!J93)</f>
        <v>466</v>
      </c>
      <c r="K93" s="9">
        <f>SUM(Jan!K93+Fev!K93+Mar!K93+Abr!K93+Mai!K93+Jun!K93+Jul!K93+Ago!K93+Set!K93+Out!K93+Nov!K93+Dez!K93)</f>
        <v>78</v>
      </c>
      <c r="L93" s="10">
        <f t="shared" si="7"/>
        <v>0.81644295302013425</v>
      </c>
      <c r="M93" s="10">
        <f t="shared" si="8"/>
        <v>1.2360742705570291</v>
      </c>
      <c r="N93" s="10">
        <f t="shared" si="9"/>
        <v>1.4509283819628647</v>
      </c>
      <c r="O93" s="11">
        <f t="shared" si="10"/>
        <v>0.27253218884120173</v>
      </c>
    </row>
    <row r="94" spans="1:15" ht="12.75" x14ac:dyDescent="0.2">
      <c r="A94" s="13" t="s">
        <v>52</v>
      </c>
      <c r="B94" s="9">
        <f>SUM(Jan!B94+Fev!B94+Mar!B94+Abr!B94+Mai!B94+Jun!B94+Jul!B94+Ago!B94+Set!B94+Out!B94+Nov!B94+Dez!B94)</f>
        <v>14</v>
      </c>
      <c r="C94" s="9">
        <f>SUM(Jan!C94+Fev!C94+Mar!C94+Abr!C94+Mai!C94+Jun!C94+Jul!C94+Ago!C94+Set!C94+Out!C94+Nov!C94+Dez!C94)</f>
        <v>6</v>
      </c>
      <c r="D94" s="9">
        <f>SUM(Jan!D94+Fev!D94+Mar!D94+Abr!D94+Mai!D94+Jun!D94+Jul!D94+Ago!D94+Set!D94+Out!D94+Nov!D94+Dez!D94)</f>
        <v>431</v>
      </c>
      <c r="E94" s="9">
        <f>SUM(Jan!E94+Fev!E94+Mar!E94+Abr!E94+Mai!E94+Jun!E94+Jul!E94+Ago!E94+Set!E94+Out!E94+Nov!E94+Dez!E94)</f>
        <v>474</v>
      </c>
      <c r="F94" s="9">
        <f>Mar!F94</f>
        <v>3372</v>
      </c>
      <c r="G94" s="9">
        <f>Mar!G94</f>
        <v>148</v>
      </c>
      <c r="H94" s="9">
        <f>SUM(Jan!H94+Fev!H94+Mar!H94+Abr!H94+Mai!H94+Jun!H94+Jul!H94+Ago!H94+Set!H94+Out!H94+Nov!H94+Dez!H94)</f>
        <v>573</v>
      </c>
      <c r="I94" s="9">
        <f>SUM(Jan!I94+Fev!I94+Mar!I94+Abr!I94+Mai!I94+Jun!I94+Jul!I94+Ago!I94+Set!I94+Out!I94+Nov!I94+Dez!I94)</f>
        <v>94</v>
      </c>
      <c r="J94" s="9">
        <f>SUM(Jan!J94+Fev!J94+Mar!J94+Abr!J94+Mai!J94+Jun!J94+Jul!J94+Ago!J94+Set!J94+Out!J94+Nov!J94+Dez!J94)</f>
        <v>428</v>
      </c>
      <c r="K94" s="9">
        <f>SUM(Jan!K94+Fev!K94+Mar!K94+Abr!K94+Mai!K94+Jun!K94+Jul!K94+Ago!K94+Set!K94+Out!K94+Nov!K94+Dez!K94)</f>
        <v>28</v>
      </c>
      <c r="L94" s="10">
        <f t="shared" si="7"/>
        <v>0.87675507020280807</v>
      </c>
      <c r="M94" s="10">
        <f t="shared" si="8"/>
        <v>0.99303944315545245</v>
      </c>
      <c r="N94" s="10">
        <f t="shared" si="9"/>
        <v>1.0997679814385151</v>
      </c>
      <c r="O94" s="11">
        <f t="shared" si="10"/>
        <v>0.21962616822429906</v>
      </c>
    </row>
    <row r="95" spans="1:15" ht="12.75" x14ac:dyDescent="0.2">
      <c r="A95" s="13" t="s">
        <v>53</v>
      </c>
      <c r="B95" s="9">
        <f>SUM(Jan!B95+Fev!B95+Mar!B95+Abr!B95+Mai!B95+Jun!B95+Jul!B95+Ago!B95+Set!B95+Out!B95+Nov!B95+Dez!B95)</f>
        <v>34</v>
      </c>
      <c r="C95" s="9">
        <f>SUM(Jan!C95+Fev!C95+Mar!C95+Abr!C95+Mai!C95+Jun!C95+Jul!C95+Ago!C95+Set!C95+Out!C95+Nov!C95+Dez!C95)</f>
        <v>26</v>
      </c>
      <c r="D95" s="9">
        <f>SUM(Jan!D95+Fev!D95+Mar!D95+Abr!D95+Mai!D95+Jun!D95+Jul!D95+Ago!D95+Set!D95+Out!D95+Nov!D95+Dez!D95)</f>
        <v>540</v>
      </c>
      <c r="E95" s="9">
        <f>SUM(Jan!E95+Fev!E95+Mar!E95+Abr!E95+Mai!E95+Jun!E95+Jul!E95+Ago!E95+Set!E95+Out!E95+Nov!E95+Dez!E95)</f>
        <v>691</v>
      </c>
      <c r="F95" s="9">
        <f>Mar!F95</f>
        <v>2397</v>
      </c>
      <c r="G95" s="9">
        <f>Mar!G95</f>
        <v>218</v>
      </c>
      <c r="H95" s="9">
        <f>SUM(Jan!H95+Fev!H95+Mar!H95+Abr!H95+Mai!H95+Jun!H95+Jul!H95+Ago!H95+Set!H95+Out!H95+Nov!H95+Dez!H95)</f>
        <v>687</v>
      </c>
      <c r="I95" s="9">
        <f>SUM(Jan!I95+Fev!I95+Mar!I95+Abr!I95+Mai!I95+Jun!I95+Jul!I95+Ago!I95+Set!I95+Out!I95+Nov!I95+Dez!I95)</f>
        <v>147</v>
      </c>
      <c r="J95" s="9">
        <f>SUM(Jan!J95+Fev!J95+Mar!J95+Abr!J95+Mai!J95+Jun!J95+Jul!J95+Ago!J95+Set!J95+Out!J95+Nov!J95+Dez!J95)</f>
        <v>535</v>
      </c>
      <c r="K95" s="9">
        <f>SUM(Jan!K95+Fev!K95+Mar!K95+Abr!K95+Mai!K95+Jun!K95+Jul!K95+Ago!K95+Set!K95+Out!K95+Nov!K95+Dez!K95)</f>
        <v>125</v>
      </c>
      <c r="L95" s="10">
        <f t="shared" si="7"/>
        <v>0.77623056994818651</v>
      </c>
      <c r="M95" s="10">
        <f t="shared" si="8"/>
        <v>0.9907407407407407</v>
      </c>
      <c r="N95" s="10">
        <f t="shared" si="9"/>
        <v>1.2796296296296297</v>
      </c>
      <c r="O95" s="11">
        <f t="shared" si="10"/>
        <v>0.27476635514018694</v>
      </c>
    </row>
    <row r="96" spans="1:15" ht="12.75" x14ac:dyDescent="0.2">
      <c r="A96" s="13" t="s">
        <v>54</v>
      </c>
      <c r="B96" s="9">
        <f>SUM(Jan!B96+Fev!B96+Mar!B96+Abr!B96+Mai!B96+Jun!B96+Jul!B96+Ago!B96+Set!B96+Out!B96+Nov!B96+Dez!B96)</f>
        <v>26</v>
      </c>
      <c r="C96" s="9">
        <f>SUM(Jan!C96+Fev!C96+Mar!C96+Abr!C96+Mai!C96+Jun!C96+Jul!C96+Ago!C96+Set!C96+Out!C96+Nov!C96+Dez!C96)</f>
        <v>41</v>
      </c>
      <c r="D96" s="9">
        <f>SUM(Jan!D96+Fev!D96+Mar!D96+Abr!D96+Mai!D96+Jun!D96+Jul!D96+Ago!D96+Set!D96+Out!D96+Nov!D96+Dez!D96)</f>
        <v>408</v>
      </c>
      <c r="E96" s="9">
        <f>SUM(Jan!E96+Fev!E96+Mar!E96+Abr!E96+Mai!E96+Jun!E96+Jul!E96+Ago!E96+Set!E96+Out!E96+Nov!E96+Dez!E96)</f>
        <v>372</v>
      </c>
      <c r="F96" s="9">
        <f>Mar!F96</f>
        <v>2280</v>
      </c>
      <c r="G96" s="9">
        <f>Mar!G96</f>
        <v>16</v>
      </c>
      <c r="H96" s="9">
        <f>SUM(Jan!H96+Fev!H96+Mar!H96+Abr!H96+Mai!H96+Jun!H96+Jul!H96+Ago!H96+Set!H96+Out!H96+Nov!H96+Dez!H96)</f>
        <v>247</v>
      </c>
      <c r="I96" s="9">
        <f>SUM(Jan!I96+Fev!I96+Mar!I96+Abr!I96+Mai!I96+Jun!I96+Jul!I96+Ago!I96+Set!I96+Out!I96+Nov!I96+Dez!I96)</f>
        <v>27</v>
      </c>
      <c r="J96" s="9">
        <f>SUM(Jan!J96+Fev!J96+Mar!J96+Abr!J96+Mai!J96+Jun!J96+Jul!J96+Ago!J96+Set!J96+Out!J96+Nov!J96+Dez!J96)</f>
        <v>131</v>
      </c>
      <c r="K96" s="9">
        <f>SUM(Jan!K96+Fev!K96+Mar!K96+Abr!K96+Mai!K96+Jun!K96+Jul!K96+Ago!K96+Set!K96+Out!K96+Nov!K96+Dez!K96)</f>
        <v>32</v>
      </c>
      <c r="L96" s="10">
        <f t="shared" si="7"/>
        <v>0.85972850678733037</v>
      </c>
      <c r="M96" s="10">
        <f t="shared" si="8"/>
        <v>0.32107843137254904</v>
      </c>
      <c r="N96" s="10">
        <f t="shared" si="9"/>
        <v>0.91176470588235292</v>
      </c>
      <c r="O96" s="11">
        <f t="shared" si="10"/>
        <v>0.20610687022900764</v>
      </c>
    </row>
    <row r="97" spans="1:15" ht="22.5" x14ac:dyDescent="0.2">
      <c r="A97" s="13" t="s">
        <v>55</v>
      </c>
      <c r="B97" s="9">
        <f>SUM(Jan!B97+Fev!B97+Mar!B97+Abr!B97+Mai!B97+Jun!B97+Jul!B97+Ago!B97+Set!B97+Out!B97+Nov!B97+Dez!B97)</f>
        <v>12</v>
      </c>
      <c r="C97" s="9">
        <f>SUM(Jan!C97+Fev!C97+Mar!C97+Abr!C97+Mai!C97+Jun!C97+Jul!C97+Ago!C97+Set!C97+Out!C97+Nov!C97+Dez!C97)</f>
        <v>21</v>
      </c>
      <c r="D97" s="9">
        <f>SUM(Jan!D97+Fev!D97+Mar!D97+Abr!D97+Mai!D97+Jun!D97+Jul!D97+Ago!D97+Set!D97+Out!D97+Nov!D97+Dez!D97)</f>
        <v>547</v>
      </c>
      <c r="E97" s="9">
        <f>SUM(Jan!E97+Fev!E97+Mar!E97+Abr!E97+Mai!E97+Jun!E97+Jul!E97+Ago!E97+Set!E97+Out!E97+Nov!E97+Dez!E97)</f>
        <v>515</v>
      </c>
      <c r="F97" s="9">
        <f>Mar!F97</f>
        <v>5031</v>
      </c>
      <c r="G97" s="9">
        <f>Mar!G97</f>
        <v>125</v>
      </c>
      <c r="H97" s="9">
        <f>SUM(Jan!H97+Fev!H97+Mar!H97+Abr!H97+Mai!H97+Jun!H97+Jul!H97+Ago!H97+Set!H97+Out!H97+Nov!H97+Dez!H97)</f>
        <v>738</v>
      </c>
      <c r="I97" s="9">
        <f>SUM(Jan!I97+Fev!I97+Mar!I97+Abr!I97+Mai!I97+Jun!I97+Jul!I97+Ago!I97+Set!I97+Out!I97+Nov!I97+Dez!I97)</f>
        <v>3</v>
      </c>
      <c r="J97" s="9">
        <f>SUM(Jan!J97+Fev!J97+Mar!J97+Abr!J97+Mai!J97+Jun!J97+Jul!J97+Ago!J97+Set!J97+Out!J97+Nov!J97+Dez!J97)</f>
        <v>1084</v>
      </c>
      <c r="K97" s="9">
        <f>SUM(Jan!K97+Fev!K97+Mar!K97+Abr!K97+Mai!K97+Jun!K97+Jul!K97+Ago!K97+Set!K97+Out!K97+Nov!K97+Dez!K97)</f>
        <v>27</v>
      </c>
      <c r="L97" s="10">
        <f t="shared" si="7"/>
        <v>0.90714028128380819</v>
      </c>
      <c r="M97" s="10">
        <f t="shared" si="8"/>
        <v>1.9817184643510055</v>
      </c>
      <c r="N97" s="10">
        <f t="shared" si="9"/>
        <v>0.94149908592321752</v>
      </c>
      <c r="O97" s="11" t="s">
        <v>16</v>
      </c>
    </row>
    <row r="98" spans="1:15" ht="33.75" x14ac:dyDescent="0.2">
      <c r="A98" s="13" t="s">
        <v>56</v>
      </c>
      <c r="B98" s="9">
        <f>SUM(Jan!B98+Fev!B98+Mar!B98+Abr!B98+Mai!B98+Jun!B98+Jul!B98+Ago!B98+Set!B98+Out!B98+Nov!B98+Dez!B98)</f>
        <v>4</v>
      </c>
      <c r="C98" s="9">
        <f>SUM(Jan!C98+Fev!C98+Mar!C98+Abr!C98+Mai!C98+Jun!C98+Jul!C98+Ago!C98+Set!C98+Out!C98+Nov!C98+Dez!C98)</f>
        <v>2</v>
      </c>
      <c r="D98" s="9">
        <f>SUM(Jan!D98+Fev!D98+Mar!D98+Abr!D98+Mai!D98+Jun!D98+Jul!D98+Ago!D98+Set!D98+Out!D98+Nov!D98+Dez!D98)</f>
        <v>197</v>
      </c>
      <c r="E98" s="9">
        <f>SUM(Jan!E98+Fev!E98+Mar!E98+Abr!E98+Mai!E98+Jun!E98+Jul!E98+Ago!E98+Set!E98+Out!E98+Nov!E98+Dez!E98)</f>
        <v>170</v>
      </c>
      <c r="F98" s="9">
        <f>Mar!F98</f>
        <v>2530</v>
      </c>
      <c r="G98" s="9">
        <f>Mar!G98</f>
        <v>79</v>
      </c>
      <c r="H98" s="9">
        <f>SUM(Jan!H98+Fev!H98+Mar!H98+Abr!H98+Mai!H98+Jun!H98+Jul!H98+Ago!H98+Set!H98+Out!H98+Nov!H98+Dez!H98)</f>
        <v>385</v>
      </c>
      <c r="I98" s="9">
        <f>SUM(Jan!I98+Fev!I98+Mar!I98+Abr!I98+Mai!I98+Jun!I98+Jul!I98+Ago!I98+Set!I98+Out!I98+Nov!I98+Dez!I98)</f>
        <v>4</v>
      </c>
      <c r="J98" s="9">
        <f>SUM(Jan!J98+Fev!J98+Mar!J98+Abr!J98+Mai!J98+Jun!J98+Jul!J98+Ago!J98+Set!J98+Out!J98+Nov!J98+Dez!J98)</f>
        <v>217</v>
      </c>
      <c r="K98" s="9">
        <f>SUM(Jan!K98+Fev!K98+Mar!K98+Abr!K98+Mai!K98+Jun!K98+Jul!K98+Ago!K98+Set!K98+Out!K98+Nov!K98+Dez!K98)</f>
        <v>7</v>
      </c>
      <c r="L98" s="10">
        <f t="shared" si="7"/>
        <v>0.937037037037037</v>
      </c>
      <c r="M98" s="10">
        <f t="shared" si="8"/>
        <v>1.101522842639594</v>
      </c>
      <c r="N98" s="10">
        <f t="shared" si="9"/>
        <v>0.86294416243654826</v>
      </c>
      <c r="O98" s="11">
        <f t="shared" ref="O98:O100" si="11">IF(J98=0,0%,I98/J98)</f>
        <v>1.8433179723502304E-2</v>
      </c>
    </row>
    <row r="99" spans="1:15" ht="12.75" x14ac:dyDescent="0.2">
      <c r="A99" s="13" t="s">
        <v>57</v>
      </c>
      <c r="B99" s="9">
        <f>SUM(Jan!B99+Fev!B99+Mar!B99+Abr!B99+Mai!B99+Jun!B99+Jul!B99+Ago!B99+Set!B99+Out!B99+Nov!B99+Dez!B99)</f>
        <v>48</v>
      </c>
      <c r="C99" s="9">
        <f>SUM(Jan!C99+Fev!C99+Mar!C99+Abr!C99+Mai!C99+Jun!C99+Jul!C99+Ago!C99+Set!C99+Out!C99+Nov!C99+Dez!C99)</f>
        <v>29</v>
      </c>
      <c r="D99" s="9">
        <f>SUM(Jan!D99+Fev!D99+Mar!D99+Abr!D99+Mai!D99+Jun!D99+Jul!D99+Ago!D99+Set!D99+Out!D99+Nov!D99+Dez!D99)</f>
        <v>618</v>
      </c>
      <c r="E99" s="9">
        <f>SUM(Jan!E99+Fev!E99+Mar!E99+Abr!E99+Mai!E99+Jun!E99+Jul!E99+Ago!E99+Set!E99+Out!E99+Nov!E99+Dez!E99)</f>
        <v>380</v>
      </c>
      <c r="F99" s="9">
        <f>Mar!F99</f>
        <v>3774</v>
      </c>
      <c r="G99" s="9">
        <f>Mar!G99</f>
        <v>455</v>
      </c>
      <c r="H99" s="9">
        <f>SUM(Jan!H99+Fev!H99+Mar!H99+Abr!H99+Mai!H99+Jun!H99+Jul!H99+Ago!H99+Set!H99+Out!H99+Nov!H99+Dez!H99)</f>
        <v>932</v>
      </c>
      <c r="I99" s="9">
        <f>SUM(Jan!I99+Fev!I99+Mar!I99+Abr!I99+Mai!I99+Jun!I99+Jul!I99+Ago!I99+Set!I99+Out!I99+Nov!I99+Dez!I99)</f>
        <v>34</v>
      </c>
      <c r="J99" s="9">
        <f>SUM(Jan!J99+Fev!J99+Mar!J99+Abr!J99+Mai!J99+Jun!J99+Jul!J99+Ago!J99+Set!J99+Out!J99+Nov!J99+Dez!J99)</f>
        <v>442</v>
      </c>
      <c r="K99" s="9">
        <f>SUM(Jan!K99+Fev!K99+Mar!K99+Abr!K99+Mai!K99+Jun!K99+Jul!K99+Ago!K99+Set!K99+Out!K99+Nov!K99+Dez!K99)</f>
        <v>2</v>
      </c>
      <c r="L99" s="10">
        <f t="shared" si="7"/>
        <v>0.90852190659605203</v>
      </c>
      <c r="M99" s="10">
        <f t="shared" si="8"/>
        <v>0.71521035598705507</v>
      </c>
      <c r="N99" s="10">
        <f t="shared" si="9"/>
        <v>0.61488673139158578</v>
      </c>
      <c r="O99" s="11">
        <f t="shared" si="11"/>
        <v>7.6923076923076927E-2</v>
      </c>
    </row>
    <row r="100" spans="1:15" ht="22.5" x14ac:dyDescent="0.2">
      <c r="A100" s="13" t="s">
        <v>58</v>
      </c>
      <c r="B100" s="9">
        <f>SUM(Jan!B100+Fev!B100+Mar!B100+Abr!B100+Mai!B100+Jun!B100+Jul!B100+Ago!B100+Set!B100+Out!B100+Nov!B100+Dez!B100)</f>
        <v>0</v>
      </c>
      <c r="C100" s="9">
        <f>SUM(Jan!C100+Fev!C100+Mar!C100+Abr!C100+Mai!C100+Jun!C100+Jul!C100+Ago!C100+Set!C100+Out!C100+Nov!C100+Dez!C100)</f>
        <v>0</v>
      </c>
      <c r="D100" s="9">
        <f>SUM(Jan!D100+Fev!D100+Mar!D100+Abr!D100+Mai!D100+Jun!D100+Jul!D100+Ago!D100+Set!D100+Out!D100+Nov!D100+Dez!D100)</f>
        <v>272</v>
      </c>
      <c r="E100" s="9">
        <f>SUM(Jan!E100+Fev!E100+Mar!E100+Abr!E100+Mai!E100+Jun!E100+Jul!E100+Ago!E100+Set!E100+Out!E100+Nov!E100+Dez!E100)</f>
        <v>1282</v>
      </c>
      <c r="F100" s="9">
        <f>Mar!F100</f>
        <v>4257</v>
      </c>
      <c r="G100" s="9">
        <f>Mar!G100</f>
        <v>1201</v>
      </c>
      <c r="H100" s="9">
        <f>SUM(Jan!H100+Fev!H100+Mar!H100+Abr!H100+Mai!H100+Jun!H100+Jul!H100+Ago!H100+Set!H100+Out!H100+Nov!H100+Dez!H100)</f>
        <v>1813</v>
      </c>
      <c r="I100" s="9">
        <f>SUM(Jan!I100+Fev!I100+Mar!I100+Abr!I100+Mai!I100+Jun!I100+Jul!I100+Ago!I100+Set!I100+Out!I100+Nov!I100+Dez!I100)</f>
        <v>76</v>
      </c>
      <c r="J100" s="9">
        <f>SUM(Jan!J100+Fev!J100+Mar!J100+Abr!J100+Mai!J100+Jun!J100+Jul!J100+Ago!J100+Set!J100+Out!J100+Nov!J100+Dez!J100)</f>
        <v>890</v>
      </c>
      <c r="K100" s="9">
        <f>SUM(Jan!K100+Fev!K100+Mar!K100+Abr!K100+Mai!K100+Jun!K100+Jul!K100+Ago!K100+Set!K100+Out!K100+Nov!K100+Dez!K100)</f>
        <v>1</v>
      </c>
      <c r="L100" s="10">
        <f t="shared" si="7"/>
        <v>0.768550279833905</v>
      </c>
      <c r="M100" s="10">
        <f t="shared" si="8"/>
        <v>3.2720588235294117</v>
      </c>
      <c r="N100" s="10">
        <f t="shared" si="9"/>
        <v>4.7132352941176467</v>
      </c>
      <c r="O100" s="11">
        <f t="shared" si="11"/>
        <v>8.5393258426966295E-2</v>
      </c>
    </row>
    <row r="101" spans="1:15" ht="22.5" x14ac:dyDescent="0.2">
      <c r="A101" s="8" t="s">
        <v>59</v>
      </c>
      <c r="B101" s="9">
        <f>SUM(Jan!B101+Fev!B101+Mar!B101+Abr!B101+Mai!B101+Jun!B101+Jul!B101+Ago!B101+Set!B101+Out!B101+Nov!B101+Dez!B101)</f>
        <v>5</v>
      </c>
      <c r="C101" s="9">
        <f>SUM(Jan!C101+Fev!C101+Mar!C101+Abr!C101+Mai!C101+Jun!C101+Jul!C101+Ago!C101+Set!C101+Out!C101+Nov!C101+Dez!C101)</f>
        <v>5</v>
      </c>
      <c r="D101" s="9">
        <f>SUM(Jan!D101+Fev!D101+Mar!D101+Abr!D101+Mai!D101+Jun!D101+Jul!D101+Ago!D101+Set!D101+Out!D101+Nov!D101+Dez!D101)</f>
        <v>147</v>
      </c>
      <c r="E101" s="9">
        <f>SUM(Jan!E101+Fev!E101+Mar!E101+Abr!E101+Mai!E101+Jun!E101+Jul!E101+Ago!E101+Set!E101+Out!E101+Nov!E101+Dez!E101)</f>
        <v>48</v>
      </c>
      <c r="F101" s="9">
        <f>Mar!F101</f>
        <v>776</v>
      </c>
      <c r="G101" s="9">
        <f>Mar!G101</f>
        <v>111</v>
      </c>
      <c r="H101" s="9">
        <f>SUM(Jan!H101+Fev!H101+Mar!H101+Abr!H101+Mai!H101+Jun!H101+Jul!H101+Ago!H101+Set!H101+Out!H101+Nov!H101+Dez!H101)</f>
        <v>292</v>
      </c>
      <c r="I101" s="9">
        <f>SUM(Jan!I101+Fev!I101+Mar!I101+Abr!I101+Mai!I101+Jun!I101+Jul!I101+Ago!I101+Set!I101+Out!I101+Nov!I101+Dez!I101)</f>
        <v>0</v>
      </c>
      <c r="J101" s="9">
        <f>SUM(Jan!J101+Fev!J101+Mar!J101+Abr!J101+Mai!J101+Jun!J101+Jul!J101+Ago!J101+Set!J101+Out!J101+Nov!J101+Dez!J101)</f>
        <v>129</v>
      </c>
      <c r="K101" s="9">
        <f>SUM(Jan!K101+Fev!K101+Mar!K101+Abr!K101+Mai!K101+Jun!K101+Jul!K101+Ago!K101+Set!K101+Out!K101+Nov!K101+Dez!K101)</f>
        <v>104</v>
      </c>
      <c r="L101" s="10">
        <f t="shared" si="7"/>
        <v>0.94174757281553401</v>
      </c>
      <c r="M101" s="10">
        <f t="shared" si="8"/>
        <v>0.87755102040816324</v>
      </c>
      <c r="N101" s="10">
        <f t="shared" si="9"/>
        <v>0.32653061224489793</v>
      </c>
      <c r="O101" s="11" t="s">
        <v>16</v>
      </c>
    </row>
    <row r="102" spans="1:15" ht="12.75" x14ac:dyDescent="0.2">
      <c r="A102" s="8" t="s">
        <v>60</v>
      </c>
      <c r="B102" s="9">
        <f>SUM(Jan!B102+Fev!B102+Mar!B102+Abr!B102+Mai!B102+Jun!B102+Jul!B102+Ago!B102+Set!B102+Out!B102+Nov!B102+Dez!B102)</f>
        <v>64</v>
      </c>
      <c r="C102" s="9">
        <f>SUM(Jan!C102+Fev!C102+Mar!C102+Abr!C102+Mai!C102+Jun!C102+Jul!C102+Ago!C102+Set!C102+Out!C102+Nov!C102+Dez!C102)</f>
        <v>80</v>
      </c>
      <c r="D102" s="9">
        <f>SUM(Jan!D102+Fev!D102+Mar!D102+Abr!D102+Mai!D102+Jun!D102+Jul!D102+Ago!D102+Set!D102+Out!D102+Nov!D102+Dez!D102)</f>
        <v>130</v>
      </c>
      <c r="E102" s="9">
        <f>SUM(Jan!E102+Fev!E102+Mar!E102+Abr!E102+Mai!E102+Jun!E102+Jul!E102+Ago!E102+Set!E102+Out!E102+Nov!E102+Dez!E102)</f>
        <v>165</v>
      </c>
      <c r="F102" s="9">
        <f>Mar!F102</f>
        <v>1123</v>
      </c>
      <c r="G102" s="9">
        <f>Mar!G102</f>
        <v>226</v>
      </c>
      <c r="H102" s="9">
        <f>SUM(Jan!H102+Fev!H102+Mar!H102+Abr!H102+Mai!H102+Jun!H102+Jul!H102+Ago!H102+Set!H102+Out!H102+Nov!H102+Dez!H102)</f>
        <v>587</v>
      </c>
      <c r="I102" s="9">
        <f>SUM(Jan!I102+Fev!I102+Mar!I102+Abr!I102+Mai!I102+Jun!I102+Jul!I102+Ago!I102+Set!I102+Out!I102+Nov!I102+Dez!I102)</f>
        <v>1</v>
      </c>
      <c r="J102" s="9">
        <f>SUM(Jan!J102+Fev!J102+Mar!J102+Abr!J102+Mai!J102+Jun!J102+Jul!J102+Ago!J102+Set!J102+Out!J102+Nov!J102+Dez!J102)</f>
        <v>67</v>
      </c>
      <c r="K102" s="9">
        <f>SUM(Jan!K102+Fev!K102+Mar!K102+Abr!K102+Mai!K102+Jun!K102+Jul!K102+Ago!K102+Set!K102+Out!K102+Nov!K102+Dez!K102)</f>
        <v>63</v>
      </c>
      <c r="L102" s="10">
        <f t="shared" si="7"/>
        <v>0.87189440993788825</v>
      </c>
      <c r="M102" s="10">
        <f t="shared" si="8"/>
        <v>0.51538461538461533</v>
      </c>
      <c r="N102" s="10">
        <f t="shared" si="9"/>
        <v>1.2692307692307692</v>
      </c>
      <c r="O102" s="11" t="s">
        <v>16</v>
      </c>
    </row>
    <row r="103" spans="1:15" ht="12.75" x14ac:dyDescent="0.2">
      <c r="A103" s="8" t="s">
        <v>61</v>
      </c>
      <c r="B103" s="9">
        <f>SUM(Jan!B103+Fev!B103+Mar!B103+Abr!B103+Mai!B103+Jun!B103+Jul!B103+Ago!B103+Set!B103+Out!B103+Nov!B103+Dez!B103)</f>
        <v>59</v>
      </c>
      <c r="C103" s="9">
        <f>SUM(Jan!C103+Fev!C103+Mar!C103+Abr!C103+Mai!C103+Jun!C103+Jul!C103+Ago!C103+Set!C103+Out!C103+Nov!C103+Dez!C103)</f>
        <v>62</v>
      </c>
      <c r="D103" s="9">
        <f>SUM(Jan!D103+Fev!D103+Mar!D103+Abr!D103+Mai!D103+Jun!D103+Jul!D103+Ago!D103+Set!D103+Out!D103+Nov!D103+Dez!D103)</f>
        <v>178</v>
      </c>
      <c r="E103" s="9">
        <f>SUM(Jan!E103+Fev!E103+Mar!E103+Abr!E103+Mai!E103+Jun!E103+Jul!E103+Ago!E103+Set!E103+Out!E103+Nov!E103+Dez!E103)</f>
        <v>53</v>
      </c>
      <c r="F103" s="9">
        <f>Mar!F103</f>
        <v>916</v>
      </c>
      <c r="G103" s="9">
        <f>Mar!G103</f>
        <v>281</v>
      </c>
      <c r="H103" s="9">
        <f>SUM(Jan!H103+Fev!H103+Mar!H103+Abr!H103+Mai!H103+Jun!H103+Jul!H103+Ago!H103+Set!H103+Out!H103+Nov!H103+Dez!H103)</f>
        <v>461</v>
      </c>
      <c r="I103" s="9">
        <f>SUM(Jan!I103+Fev!I103+Mar!I103+Abr!I103+Mai!I103+Jun!I103+Jul!I103+Ago!I103+Set!I103+Out!I103+Nov!I103+Dez!I103)</f>
        <v>7</v>
      </c>
      <c r="J103" s="9">
        <f>SUM(Jan!J103+Fev!J103+Mar!J103+Abr!J103+Mai!J103+Jun!J103+Jul!J103+Ago!J103+Set!J103+Out!J103+Nov!J103+Dez!J103)</f>
        <v>116</v>
      </c>
      <c r="K103" s="9">
        <f>SUM(Jan!K103+Fev!K103+Mar!K103+Abr!K103+Mai!K103+Jun!K103+Jul!K103+Ago!K103+Set!K103+Out!K103+Nov!K103+Dez!K103)</f>
        <v>75</v>
      </c>
      <c r="L103" s="10">
        <f t="shared" si="7"/>
        <v>0.94530443756449944</v>
      </c>
      <c r="M103" s="10">
        <f t="shared" si="8"/>
        <v>0.651685393258427</v>
      </c>
      <c r="N103" s="10">
        <f t="shared" si="9"/>
        <v>0.29775280898876405</v>
      </c>
      <c r="O103" s="11" t="s">
        <v>16</v>
      </c>
    </row>
    <row r="104" spans="1:15" ht="12.75" x14ac:dyDescent="0.2">
      <c r="A104" s="8" t="s">
        <v>62</v>
      </c>
      <c r="B104" s="9">
        <f>SUM(Jan!B104+Fev!B104+Mar!B104+Abr!B104+Mai!B104+Jun!B104+Jul!B104+Ago!B104+Set!B104+Out!B104+Nov!B104+Dez!B104)</f>
        <v>61</v>
      </c>
      <c r="C104" s="9">
        <f>SUM(Jan!C104+Fev!C104+Mar!C104+Abr!C104+Mai!C104+Jun!C104+Jul!C104+Ago!C104+Set!C104+Out!C104+Nov!C104+Dez!C104)</f>
        <v>71</v>
      </c>
      <c r="D104" s="9">
        <f>SUM(Jan!D104+Fev!D104+Mar!D104+Abr!D104+Mai!D104+Jun!D104+Jul!D104+Ago!D104+Set!D104+Out!D104+Nov!D104+Dez!D104)</f>
        <v>89</v>
      </c>
      <c r="E104" s="9">
        <f>SUM(Jan!E104+Fev!E104+Mar!E104+Abr!E104+Mai!E104+Jun!E104+Jul!E104+Ago!E104+Set!E104+Out!E104+Nov!E104+Dez!E104)</f>
        <v>51</v>
      </c>
      <c r="F104" s="9">
        <f>Mar!F104</f>
        <v>1233</v>
      </c>
      <c r="G104" s="9">
        <f>Mar!G104</f>
        <v>389</v>
      </c>
      <c r="H104" s="9">
        <f>SUM(Jan!H104+Fev!H104+Mar!H104+Abr!H104+Mai!H104+Jun!H104+Jul!H104+Ago!H104+Set!H104+Out!H104+Nov!H104+Dez!H104)</f>
        <v>348</v>
      </c>
      <c r="I104" s="9">
        <f>SUM(Jan!I104+Fev!I104+Mar!I104+Abr!I104+Mai!I104+Jun!I104+Jul!I104+Ago!I104+Set!I104+Out!I104+Nov!I104+Dez!I104)</f>
        <v>19</v>
      </c>
      <c r="J104" s="9">
        <f>SUM(Jan!J104+Fev!J104+Mar!J104+Abr!J104+Mai!J104+Jun!J104+Jul!J104+Ago!J104+Set!J104+Out!J104+Nov!J104+Dez!J104)</f>
        <v>67</v>
      </c>
      <c r="K104" s="9">
        <f>SUM(Jan!K104+Fev!K104+Mar!K104+Abr!K104+Mai!K104+Jun!K104+Jul!K104+Ago!K104+Set!K104+Out!K104+Nov!K104+Dez!K104)</f>
        <v>61</v>
      </c>
      <c r="L104" s="10">
        <f t="shared" si="7"/>
        <v>0.96028037383177567</v>
      </c>
      <c r="M104" s="10">
        <f t="shared" si="8"/>
        <v>0.7528089887640449</v>
      </c>
      <c r="N104" s="10">
        <f t="shared" si="9"/>
        <v>0.5730337078651685</v>
      </c>
      <c r="O104" s="11" t="s">
        <v>16</v>
      </c>
    </row>
    <row r="105" spans="1:15" ht="22.5" x14ac:dyDescent="0.2">
      <c r="A105" s="8" t="s">
        <v>63</v>
      </c>
      <c r="B105" s="9">
        <f>SUM(Jan!B105+Fev!B105+Mar!B105+Abr!B105+Mai!B105+Jun!B105+Jul!B105+Ago!B105+Set!B105+Out!B105+Nov!B105+Dez!B105)</f>
        <v>17</v>
      </c>
      <c r="C105" s="9">
        <f>SUM(Jan!C105+Fev!C105+Mar!C105+Abr!C105+Mai!C105+Jun!C105+Jul!C105+Ago!C105+Set!C105+Out!C105+Nov!C105+Dez!C105)</f>
        <v>18</v>
      </c>
      <c r="D105" s="9">
        <f>SUM(Jan!D105+Fev!D105+Mar!D105+Abr!D105+Mai!D105+Jun!D105+Jul!D105+Ago!D105+Set!D105+Out!D105+Nov!D105+Dez!D105)</f>
        <v>80</v>
      </c>
      <c r="E105" s="9">
        <f>SUM(Jan!E105+Fev!E105+Mar!E105+Abr!E105+Mai!E105+Jun!E105+Jul!E105+Ago!E105+Set!E105+Out!E105+Nov!E105+Dez!E105)</f>
        <v>21</v>
      </c>
      <c r="F105" s="9">
        <f>Mar!F105</f>
        <v>513</v>
      </c>
      <c r="G105" s="9">
        <f>Mar!G105</f>
        <v>184</v>
      </c>
      <c r="H105" s="9">
        <f>SUM(Jan!H105+Fev!H105+Mar!H105+Abr!H105+Mai!H105+Jun!H105+Jul!H105+Ago!H105+Set!H105+Out!H105+Nov!H105+Dez!H105)</f>
        <v>238</v>
      </c>
      <c r="I105" s="9">
        <f>SUM(Jan!I105+Fev!I105+Mar!I105+Abr!I105+Mai!I105+Jun!I105+Jul!I105+Ago!I105+Set!I105+Out!I105+Nov!I105+Dez!I105)</f>
        <v>0</v>
      </c>
      <c r="J105" s="9">
        <f>SUM(Jan!J105+Fev!J105+Mar!J105+Abr!J105+Mai!J105+Jun!J105+Jul!J105+Ago!J105+Set!J105+Out!J105+Nov!J105+Dez!J105)</f>
        <v>30</v>
      </c>
      <c r="K105" s="9">
        <f>SUM(Jan!K105+Fev!K105+Mar!K105+Abr!K105+Mai!K105+Jun!K105+Jul!K105+Ago!K105+Set!K105+Out!K105+Nov!K105+Dez!K105)</f>
        <v>56</v>
      </c>
      <c r="L105" s="10">
        <f t="shared" si="7"/>
        <v>0.9606741573033708</v>
      </c>
      <c r="M105" s="10">
        <f t="shared" si="8"/>
        <v>0.375</v>
      </c>
      <c r="N105" s="10">
        <f t="shared" si="9"/>
        <v>0.26250000000000001</v>
      </c>
      <c r="O105" s="11" t="s">
        <v>16</v>
      </c>
    </row>
    <row r="106" spans="1:15" ht="22.5" x14ac:dyDescent="0.2">
      <c r="A106" s="8" t="s">
        <v>64</v>
      </c>
      <c r="B106" s="9">
        <f>SUM(Jan!B106+Fev!B106+Mar!B106+Abr!B106+Mai!B106+Jun!B106+Jul!B106+Ago!B106+Set!B106+Out!B106+Nov!B106+Dez!B106)</f>
        <v>17</v>
      </c>
      <c r="C106" s="9">
        <f>SUM(Jan!C106+Fev!C106+Mar!C106+Abr!C106+Mai!C106+Jun!C106+Jul!C106+Ago!C106+Set!C106+Out!C106+Nov!C106+Dez!C106)</f>
        <v>24</v>
      </c>
      <c r="D106" s="9">
        <f>SUM(Jan!D106+Fev!D106+Mar!D106+Abr!D106+Mai!D106+Jun!D106+Jul!D106+Ago!D106+Set!D106+Out!D106+Nov!D106+Dez!D106)</f>
        <v>59</v>
      </c>
      <c r="E106" s="9">
        <f>SUM(Jan!E106+Fev!E106+Mar!E106+Abr!E106+Mai!E106+Jun!E106+Jul!E106+Ago!E106+Set!E106+Out!E106+Nov!E106+Dez!E106)</f>
        <v>31</v>
      </c>
      <c r="F106" s="9">
        <f>Mar!F106</f>
        <v>671</v>
      </c>
      <c r="G106" s="9">
        <f>Mar!G106</f>
        <v>192</v>
      </c>
      <c r="H106" s="9">
        <f>SUM(Jan!H106+Fev!H106+Mar!H106+Abr!H106+Mai!H106+Jun!H106+Jul!H106+Ago!H106+Set!H106+Out!H106+Nov!H106+Dez!H106)</f>
        <v>308</v>
      </c>
      <c r="I106" s="9">
        <f>SUM(Jan!I106+Fev!I106+Mar!I106+Abr!I106+Mai!I106+Jun!I106+Jul!I106+Ago!I106+Set!I106+Out!I106+Nov!I106+Dez!I106)</f>
        <v>0</v>
      </c>
      <c r="J106" s="9">
        <f>SUM(Jan!J106+Fev!J106+Mar!J106+Abr!J106+Mai!J106+Jun!J106+Jul!J106+Ago!J106+Set!J106+Out!J106+Nov!J106+Dez!J106)</f>
        <v>63</v>
      </c>
      <c r="K106" s="9">
        <f>SUM(Jan!K106+Fev!K106+Mar!K106+Abr!K106+Mai!K106+Jun!K106+Jul!K106+Ago!K106+Set!K106+Out!K106+Nov!K106+Dez!K106)</f>
        <v>48</v>
      </c>
      <c r="L106" s="10">
        <f t="shared" si="7"/>
        <v>0.95584045584045585</v>
      </c>
      <c r="M106" s="10">
        <f t="shared" si="8"/>
        <v>1.0677966101694916</v>
      </c>
      <c r="N106" s="10">
        <f t="shared" si="9"/>
        <v>0.52542372881355937</v>
      </c>
      <c r="O106" s="11" t="s">
        <v>16</v>
      </c>
    </row>
    <row r="107" spans="1:15" ht="22.5" x14ac:dyDescent="0.2">
      <c r="A107" s="8" t="s">
        <v>65</v>
      </c>
      <c r="B107" s="9">
        <f>SUM(Jan!B107+Fev!B107+Mar!B107+Abr!B107+Mai!B107+Jun!B107+Jul!B107+Ago!B107+Set!B107+Out!B107+Nov!B107+Dez!B107)</f>
        <v>16</v>
      </c>
      <c r="C107" s="9">
        <f>SUM(Jan!C107+Fev!C107+Mar!C107+Abr!C107+Mai!C107+Jun!C107+Jul!C107+Ago!C107+Set!C107+Out!C107+Nov!C107+Dez!C107)</f>
        <v>31</v>
      </c>
      <c r="D107" s="9">
        <f>SUM(Jan!D107+Fev!D107+Mar!D107+Abr!D107+Mai!D107+Jun!D107+Jul!D107+Ago!D107+Set!D107+Out!D107+Nov!D107+Dez!D107)</f>
        <v>44</v>
      </c>
      <c r="E107" s="9">
        <f>SUM(Jan!E107+Fev!E107+Mar!E107+Abr!E107+Mai!E107+Jun!E107+Jul!E107+Ago!E107+Set!E107+Out!E107+Nov!E107+Dez!E107)</f>
        <v>27</v>
      </c>
      <c r="F107" s="9">
        <f>Mar!F107</f>
        <v>522</v>
      </c>
      <c r="G107" s="9">
        <f>Mar!G107</f>
        <v>179</v>
      </c>
      <c r="H107" s="9">
        <f>SUM(Jan!H107+Fev!H107+Mar!H107+Abr!H107+Mai!H107+Jun!H107+Jul!H107+Ago!H107+Set!H107+Out!H107+Nov!H107+Dez!H107)</f>
        <v>221</v>
      </c>
      <c r="I107" s="9">
        <f>SUM(Jan!I107+Fev!I107+Mar!I107+Abr!I107+Mai!I107+Jun!I107+Jul!I107+Ago!I107+Set!I107+Out!I107+Nov!I107+Dez!I107)</f>
        <v>0</v>
      </c>
      <c r="J107" s="9">
        <f>SUM(Jan!J107+Fev!J107+Mar!J107+Abr!J107+Mai!J107+Jun!J107+Jul!J107+Ago!J107+Set!J107+Out!J107+Nov!J107+Dez!J107)</f>
        <v>34</v>
      </c>
      <c r="K107" s="9">
        <f>SUM(Jan!K107+Fev!K107+Mar!K107+Abr!K107+Mai!K107+Jun!K107+Jul!K107+Ago!K107+Set!K107+Out!K107+Nov!K107+Dez!K107)</f>
        <v>48</v>
      </c>
      <c r="L107" s="10">
        <f t="shared" si="7"/>
        <v>0.95081967213114749</v>
      </c>
      <c r="M107" s="10">
        <f t="shared" si="8"/>
        <v>0.77272727272727271</v>
      </c>
      <c r="N107" s="10">
        <f t="shared" si="9"/>
        <v>0.61363636363636365</v>
      </c>
      <c r="O107" s="11" t="s">
        <v>16</v>
      </c>
    </row>
    <row r="108" spans="1:15" ht="12.75" x14ac:dyDescent="0.2">
      <c r="A108" s="8" t="s">
        <v>66</v>
      </c>
      <c r="B108" s="9">
        <f>SUM(Jan!B108+Fev!B108+Mar!B108+Abr!B108+Mai!B108+Jun!B108+Jul!B108+Ago!B108+Set!B108+Out!B108+Nov!B108+Dez!B108)</f>
        <v>68</v>
      </c>
      <c r="C108" s="9">
        <f>SUM(Jan!C108+Fev!C108+Mar!C108+Abr!C108+Mai!C108+Jun!C108+Jul!C108+Ago!C108+Set!C108+Out!C108+Nov!C108+Dez!C108)</f>
        <v>72</v>
      </c>
      <c r="D108" s="9">
        <f>SUM(Jan!D108+Fev!D108+Mar!D108+Abr!D108+Mai!D108+Jun!D108+Jul!D108+Ago!D108+Set!D108+Out!D108+Nov!D108+Dez!D108)</f>
        <v>100</v>
      </c>
      <c r="E108" s="9">
        <f>SUM(Jan!E108+Fev!E108+Mar!E108+Abr!E108+Mai!E108+Jun!E108+Jul!E108+Ago!E108+Set!E108+Out!E108+Nov!E108+Dez!E108)</f>
        <v>68</v>
      </c>
      <c r="F108" s="9">
        <f>Mar!F108</f>
        <v>1212</v>
      </c>
      <c r="G108" s="9">
        <f>Mar!G108</f>
        <v>290</v>
      </c>
      <c r="H108" s="9">
        <f>SUM(Jan!H108+Fev!H108+Mar!H108+Abr!H108+Mai!H108+Jun!H108+Jul!H108+Ago!H108+Set!H108+Out!H108+Nov!H108+Dez!H108)</f>
        <v>385</v>
      </c>
      <c r="I108" s="9">
        <f>SUM(Jan!I108+Fev!I108+Mar!I108+Abr!I108+Mai!I108+Jun!I108+Jul!I108+Ago!I108+Set!I108+Out!I108+Nov!I108+Dez!I108)</f>
        <v>6</v>
      </c>
      <c r="J108" s="9">
        <f>SUM(Jan!J108+Fev!J108+Mar!J108+Abr!J108+Mai!J108+Jun!J108+Jul!J108+Ago!J108+Set!J108+Out!J108+Nov!J108+Dez!J108)</f>
        <v>55</v>
      </c>
      <c r="K108" s="9">
        <f>SUM(Jan!K108+Fev!K108+Mar!K108+Abr!K108+Mai!K108+Jun!K108+Jul!K108+Ago!K108+Set!K108+Out!K108+Nov!K108+Dez!K108)</f>
        <v>43</v>
      </c>
      <c r="L108" s="10">
        <f t="shared" si="7"/>
        <v>0.94687500000000002</v>
      </c>
      <c r="M108" s="10">
        <f t="shared" si="8"/>
        <v>0.55000000000000004</v>
      </c>
      <c r="N108" s="10">
        <f t="shared" si="9"/>
        <v>0.68</v>
      </c>
      <c r="O108" s="11" t="s">
        <v>16</v>
      </c>
    </row>
    <row r="109" spans="1:15" ht="22.5" x14ac:dyDescent="0.2">
      <c r="A109" s="8" t="s">
        <v>67</v>
      </c>
      <c r="B109" s="9">
        <f>SUM(Jan!B109+Fev!B109+Mar!B109+Abr!B109+Mai!B109+Jun!B109+Jul!B109+Ago!B109+Set!B109+Out!B109+Nov!B109+Dez!B109)</f>
        <v>8</v>
      </c>
      <c r="C109" s="9">
        <f>SUM(Jan!C109+Fev!C109+Mar!C109+Abr!C109+Mai!C109+Jun!C109+Jul!C109+Ago!C109+Set!C109+Out!C109+Nov!C109+Dez!C109)</f>
        <v>8</v>
      </c>
      <c r="D109" s="9">
        <f>SUM(Jan!D109+Fev!D109+Mar!D109+Abr!D109+Mai!D109+Jun!D109+Jul!D109+Ago!D109+Set!D109+Out!D109+Nov!D109+Dez!D109)</f>
        <v>66</v>
      </c>
      <c r="E109" s="9">
        <f>SUM(Jan!E109+Fev!E109+Mar!E109+Abr!E109+Mai!E109+Jun!E109+Jul!E109+Ago!E109+Set!E109+Out!E109+Nov!E109+Dez!E109)</f>
        <v>71</v>
      </c>
      <c r="F109" s="9">
        <f>Mar!F109</f>
        <v>462</v>
      </c>
      <c r="G109" s="9">
        <f>Mar!G109</f>
        <v>58</v>
      </c>
      <c r="H109" s="9">
        <f>SUM(Jan!H109+Fev!H109+Mar!H109+Abr!H109+Mai!H109+Jun!H109+Jul!H109+Ago!H109+Set!H109+Out!H109+Nov!H109+Dez!H109)</f>
        <v>114</v>
      </c>
      <c r="I109" s="9">
        <f>SUM(Jan!I109+Fev!I109+Mar!I109+Abr!I109+Mai!I109+Jun!I109+Jul!I109+Ago!I109+Set!I109+Out!I109+Nov!I109+Dez!I109)</f>
        <v>0</v>
      </c>
      <c r="J109" s="9">
        <f>SUM(Jan!J109+Fev!J109+Mar!J109+Abr!J109+Mai!J109+Jun!J109+Jul!J109+Ago!J109+Set!J109+Out!J109+Nov!J109+Dez!J109)</f>
        <v>70</v>
      </c>
      <c r="K109" s="9">
        <f>SUM(Jan!K109+Fev!K109+Mar!K109+Abr!K109+Mai!K109+Jun!K109+Jul!K109+Ago!K109+Set!K109+Out!K109+Nov!K109+Dez!K109)</f>
        <v>34</v>
      </c>
      <c r="L109" s="10">
        <f t="shared" si="7"/>
        <v>0.86679174484052535</v>
      </c>
      <c r="M109" s="10">
        <f t="shared" si="8"/>
        <v>1.0606060606060606</v>
      </c>
      <c r="N109" s="10">
        <f t="shared" si="9"/>
        <v>1.0757575757575757</v>
      </c>
      <c r="O109" s="11" t="s">
        <v>16</v>
      </c>
    </row>
    <row r="110" spans="1:15" ht="12.75" x14ac:dyDescent="0.2">
      <c r="A110" s="8" t="s">
        <v>68</v>
      </c>
      <c r="B110" s="9">
        <f>SUM(Jan!B110+Fev!B110+Mar!B110+Abr!B110+Mai!B110+Jun!B110+Jul!B110+Ago!B110+Set!B110+Out!B110+Nov!B110+Dez!B110)</f>
        <v>69</v>
      </c>
      <c r="C110" s="9">
        <f>SUM(Jan!C110+Fev!C110+Mar!C110+Abr!C110+Mai!C110+Jun!C110+Jul!C110+Ago!C110+Set!C110+Out!C110+Nov!C110+Dez!C110)</f>
        <v>63</v>
      </c>
      <c r="D110" s="9">
        <f>SUM(Jan!D110+Fev!D110+Mar!D110+Abr!D110+Mai!D110+Jun!D110+Jul!D110+Ago!D110+Set!D110+Out!D110+Nov!D110+Dez!D110)</f>
        <v>178</v>
      </c>
      <c r="E110" s="9">
        <f>SUM(Jan!E110+Fev!E110+Mar!E110+Abr!E110+Mai!E110+Jun!E110+Jul!E110+Ago!E110+Set!E110+Out!E110+Nov!E110+Dez!E110)</f>
        <v>58</v>
      </c>
      <c r="F110" s="9">
        <f>Mar!F110</f>
        <v>750</v>
      </c>
      <c r="G110" s="9">
        <f>Mar!G110</f>
        <v>265</v>
      </c>
      <c r="H110" s="9">
        <f>SUM(Jan!H110+Fev!H110+Mar!H110+Abr!H110+Mai!H110+Jun!H110+Jul!H110+Ago!H110+Set!H110+Out!H110+Nov!H110+Dez!H110)</f>
        <v>366</v>
      </c>
      <c r="I110" s="9">
        <f>SUM(Jan!I110+Fev!I110+Mar!I110+Abr!I110+Mai!I110+Jun!I110+Jul!I110+Ago!I110+Set!I110+Out!I110+Nov!I110+Dez!I110)</f>
        <v>4</v>
      </c>
      <c r="J110" s="9">
        <f>SUM(Jan!J110+Fev!J110+Mar!J110+Abr!J110+Mai!J110+Jun!J110+Jul!J110+Ago!J110+Set!J110+Out!J110+Nov!J110+Dez!J110)</f>
        <v>54</v>
      </c>
      <c r="K110" s="9">
        <f>SUM(Jan!K110+Fev!K110+Mar!K110+Abr!K110+Mai!K110+Jun!K110+Jul!K110+Ago!K110+Set!K110+Out!K110+Nov!K110+Dez!K110)</f>
        <v>50</v>
      </c>
      <c r="L110" s="10">
        <f t="shared" si="7"/>
        <v>0.92821782178217827</v>
      </c>
      <c r="M110" s="10">
        <f t="shared" si="8"/>
        <v>0.30337078651685395</v>
      </c>
      <c r="N110" s="10">
        <f t="shared" si="9"/>
        <v>0.3258426966292135</v>
      </c>
      <c r="O110" s="11" t="s">
        <v>16</v>
      </c>
    </row>
    <row r="111" spans="1:15" ht="22.5" x14ac:dyDescent="0.2">
      <c r="A111" s="8" t="s">
        <v>69</v>
      </c>
      <c r="B111" s="9">
        <f>SUM(Jan!B111+Fev!B111+Mar!B111+Abr!B111+Mai!B111+Jun!B111+Jul!B111+Ago!B111+Set!B111+Out!B111+Nov!B111+Dez!B111)</f>
        <v>6</v>
      </c>
      <c r="C111" s="9">
        <f>SUM(Jan!C111+Fev!C111+Mar!C111+Abr!C111+Mai!C111+Jun!C111+Jul!C111+Ago!C111+Set!C111+Out!C111+Nov!C111+Dez!C111)</f>
        <v>7</v>
      </c>
      <c r="D111" s="9">
        <f>SUM(Jan!D111+Fev!D111+Mar!D111+Abr!D111+Mai!D111+Jun!D111+Jul!D111+Ago!D111+Set!D111+Out!D111+Nov!D111+Dez!D111)</f>
        <v>248</v>
      </c>
      <c r="E111" s="9">
        <f>SUM(Jan!E111+Fev!E111+Mar!E111+Abr!E111+Mai!E111+Jun!E111+Jul!E111+Ago!E111+Set!E111+Out!E111+Nov!E111+Dez!E111)</f>
        <v>149</v>
      </c>
      <c r="F111" s="9">
        <f>Mar!F111</f>
        <v>959</v>
      </c>
      <c r="G111" s="9">
        <f>Mar!G111</f>
        <v>188</v>
      </c>
      <c r="H111" s="9">
        <f>SUM(Jan!H111+Fev!H111+Mar!H111+Abr!H111+Mai!H111+Jun!H111+Jul!H111+Ago!H111+Set!H111+Out!H111+Nov!H111+Dez!H111)</f>
        <v>504</v>
      </c>
      <c r="I111" s="9">
        <f>SUM(Jan!I111+Fev!I111+Mar!I111+Abr!I111+Mai!I111+Jun!I111+Jul!I111+Ago!I111+Set!I111+Out!I111+Nov!I111+Dez!I111)</f>
        <v>33</v>
      </c>
      <c r="J111" s="9">
        <f>SUM(Jan!J111+Fev!J111+Mar!J111+Abr!J111+Mai!J111+Jun!J111+Jul!J111+Ago!J111+Set!J111+Out!J111+Nov!J111+Dez!J111)</f>
        <v>138</v>
      </c>
      <c r="K111" s="9">
        <f>SUM(Jan!K111+Fev!K111+Mar!K111+Abr!K111+Mai!K111+Jun!K111+Jul!K111+Ago!K111+Set!K111+Out!K111+Nov!K111+Dez!K111)</f>
        <v>70</v>
      </c>
      <c r="L111" s="10">
        <f t="shared" si="7"/>
        <v>0.8655234657039711</v>
      </c>
      <c r="M111" s="10">
        <f t="shared" si="8"/>
        <v>0.55645161290322576</v>
      </c>
      <c r="N111" s="10">
        <f t="shared" si="9"/>
        <v>0.60080645161290325</v>
      </c>
      <c r="O111" s="11" t="s">
        <v>16</v>
      </c>
    </row>
    <row r="112" spans="1:15" ht="22.5" x14ac:dyDescent="0.2">
      <c r="A112" s="8" t="s">
        <v>70</v>
      </c>
      <c r="B112" s="9">
        <f>SUM(Jan!B112+Fev!B112+Mar!B112+Abr!B112+Mai!B112+Jun!B112+Jul!B112+Ago!B112+Set!B112+Out!B112+Nov!B112+Dez!B112)</f>
        <v>14</v>
      </c>
      <c r="C112" s="9">
        <f>SUM(Jan!C112+Fev!C112+Mar!C112+Abr!C112+Mai!C112+Jun!C112+Jul!C112+Ago!C112+Set!C112+Out!C112+Nov!C112+Dez!C112)</f>
        <v>22</v>
      </c>
      <c r="D112" s="9">
        <f>SUM(Jan!D112+Fev!D112+Mar!D112+Abr!D112+Mai!D112+Jun!D112+Jul!D112+Ago!D112+Set!D112+Out!D112+Nov!D112+Dez!D112)</f>
        <v>443</v>
      </c>
      <c r="E112" s="9">
        <f>SUM(Jan!E112+Fev!E112+Mar!E112+Abr!E112+Mai!E112+Jun!E112+Jul!E112+Ago!E112+Set!E112+Out!E112+Nov!E112+Dez!E112)</f>
        <v>195</v>
      </c>
      <c r="F112" s="9">
        <f>Mar!F112</f>
        <v>1037</v>
      </c>
      <c r="G112" s="9">
        <f>Mar!G112</f>
        <v>317</v>
      </c>
      <c r="H112" s="9">
        <f>SUM(Jan!H112+Fev!H112+Mar!H112+Abr!H112+Mai!H112+Jun!H112+Jul!H112+Ago!H112+Set!H112+Out!H112+Nov!H112+Dez!H112)</f>
        <v>520</v>
      </c>
      <c r="I112" s="9">
        <f>SUM(Jan!I112+Fev!I112+Mar!I112+Abr!I112+Mai!I112+Jun!I112+Jul!I112+Ago!I112+Set!I112+Out!I112+Nov!I112+Dez!I112)</f>
        <v>0</v>
      </c>
      <c r="J112" s="9">
        <f>SUM(Jan!J112+Fev!J112+Mar!J112+Abr!J112+Mai!J112+Jun!J112+Jul!J112+Ago!J112+Set!J112+Out!J112+Nov!J112+Dez!J112)</f>
        <v>209</v>
      </c>
      <c r="K112" s="9">
        <f>SUM(Jan!K112+Fev!K112+Mar!K112+Abr!K112+Mai!K112+Jun!K112+Jul!K112+Ago!K112+Set!K112+Out!K112+Nov!K112+Dez!K112)</f>
        <v>96</v>
      </c>
      <c r="L112" s="10">
        <f t="shared" si="7"/>
        <v>0.84172077922077926</v>
      </c>
      <c r="M112" s="10">
        <f t="shared" si="8"/>
        <v>0.47178329571106092</v>
      </c>
      <c r="N112" s="10">
        <f t="shared" si="9"/>
        <v>0.44018058690744921</v>
      </c>
      <c r="O112" s="11" t="s">
        <v>16</v>
      </c>
    </row>
    <row r="113" spans="1:15" ht="22.5" x14ac:dyDescent="0.2">
      <c r="A113" s="8" t="s">
        <v>71</v>
      </c>
      <c r="B113" s="9">
        <f>SUM(Jan!B113+Fev!B113+Mar!B113+Abr!B113+Mai!B113+Jun!B113+Jul!B113+Ago!B113+Set!B113+Out!B113+Nov!B113+Dez!B113)</f>
        <v>11</v>
      </c>
      <c r="C113" s="9">
        <f>SUM(Jan!C113+Fev!C113+Mar!C113+Abr!C113+Mai!C113+Jun!C113+Jul!C113+Ago!C113+Set!C113+Out!C113+Nov!C113+Dez!C113)</f>
        <v>7</v>
      </c>
      <c r="D113" s="9">
        <f>SUM(Jan!D113+Fev!D113+Mar!D113+Abr!D113+Mai!D113+Jun!D113+Jul!D113+Ago!D113+Set!D113+Out!D113+Nov!D113+Dez!D113)</f>
        <v>82</v>
      </c>
      <c r="E113" s="9">
        <f>SUM(Jan!E113+Fev!E113+Mar!E113+Abr!E113+Mai!E113+Jun!E113+Jul!E113+Ago!E113+Set!E113+Out!E113+Nov!E113+Dez!E113)</f>
        <v>35</v>
      </c>
      <c r="F113" s="9">
        <f>Mar!F113</f>
        <v>717</v>
      </c>
      <c r="G113" s="9">
        <f>Mar!G113</f>
        <v>0</v>
      </c>
      <c r="H113" s="9">
        <f>SUM(Jan!H113+Fev!H113+Mar!H113+Abr!H113+Mai!H113+Jun!H113+Jul!H113+Ago!H113+Set!H113+Out!H113+Nov!H113+Dez!H113)</f>
        <v>292</v>
      </c>
      <c r="I113" s="9">
        <f>SUM(Jan!I113+Fev!I113+Mar!I113+Abr!I113+Mai!I113+Jun!I113+Jul!I113+Ago!I113+Set!I113+Out!I113+Nov!I113+Dez!I113)</f>
        <v>0</v>
      </c>
      <c r="J113" s="9">
        <f>SUM(Jan!J113+Fev!J113+Mar!J113+Abr!J113+Mai!J113+Jun!J113+Jul!J113+Ago!J113+Set!J113+Out!J113+Nov!J113+Dez!J113)</f>
        <v>91</v>
      </c>
      <c r="K113" s="9">
        <f>SUM(Jan!K113+Fev!K113+Mar!K113+Abr!K113+Mai!K113+Jun!K113+Jul!K113+Ago!K113+Set!K113+Out!K113+Nov!K113+Dez!K113)</f>
        <v>58</v>
      </c>
      <c r="L113" s="10">
        <f t="shared" si="7"/>
        <v>0.95345744680851063</v>
      </c>
      <c r="M113" s="10">
        <f t="shared" si="8"/>
        <v>1.1097560975609757</v>
      </c>
      <c r="N113" s="10">
        <f t="shared" si="9"/>
        <v>0.42682926829268292</v>
      </c>
      <c r="O113" s="11" t="s">
        <v>16</v>
      </c>
    </row>
    <row r="114" spans="1:15" ht="22.5" x14ac:dyDescent="0.2">
      <c r="A114" s="8" t="s">
        <v>72</v>
      </c>
      <c r="B114" s="9">
        <f>SUM(Jan!B114+Fev!B114+Mar!B114+Abr!B114+Mai!B114+Jun!B114+Jul!B114+Ago!B114+Set!B114+Out!B114+Nov!B114+Dez!B114)</f>
        <v>7</v>
      </c>
      <c r="C114" s="9">
        <f>SUM(Jan!C114+Fev!C114+Mar!C115+Abr!C114+Mai!C114+Jun!C114+Jul!C114+Ago!C114+Set!C114+Out!C114+Nov!C114+Dez!C114)</f>
        <v>12</v>
      </c>
      <c r="D114" s="9">
        <f>SUM(Jan!D114+Fev!D114+Mar!D114+Abr!D114+Mai!D114+Jun!D114+Jul!D114+Ago!D114+Set!D114+Out!D114+Nov!D114+Dez!D114)</f>
        <v>798</v>
      </c>
      <c r="E114" s="9">
        <f>SUM(Jan!E114+Fev!E114+Mar!E114+Abr!E114+Mai!E114+Jun!E114+Jul!E114+Ago!E114+Set!E114+Out!E114+Nov!E114+Dez!E114)</f>
        <v>691</v>
      </c>
      <c r="F114" s="9">
        <f>Mar!F114</f>
        <v>14127</v>
      </c>
      <c r="G114" s="9">
        <f>Mar!G114</f>
        <v>1326</v>
      </c>
      <c r="H114" s="9">
        <f>SUM(Jan!H114+Fev!H114+Mar!H114+Abr!H114+Mai!H114+Jun!H114+Jul!H114+Ago!H114+Set!H114+Out!H114+Nov!H114+Dez!H114)</f>
        <v>3093</v>
      </c>
      <c r="I114" s="9">
        <f>SUM(Jan!I114+Fev!I114+Mar!I114+Abr!I114+Mai!I114+Jun!I114+Jul!I114+Ago!I114+Set!I114+Out!I114+Nov!I114+Dez!I114)</f>
        <v>0</v>
      </c>
      <c r="J114" s="9">
        <f>SUM(Jan!J114+Fev!J114+Mar!J114+Abr!J114+Mai!J114+Jun!J114+Jul!J114+Ago!J114+Set!J114+Out!J114+Nov!J114+Dez!J114)</f>
        <v>417</v>
      </c>
      <c r="K114" s="9">
        <f>SUM(Jan!K114+Fev!K114+Mar!K114+Abr!K114+Mai!K114+Jun!K114+Jul!K114+Ago!K114+Set!K114+Out!K114+Nov!K114+Dez!K114)</f>
        <v>151</v>
      </c>
      <c r="L114" s="10">
        <f t="shared" si="7"/>
        <v>0.95336752598191388</v>
      </c>
      <c r="M114" s="10">
        <f t="shared" si="8"/>
        <v>0.52255639097744366</v>
      </c>
      <c r="N114" s="10">
        <f t="shared" si="9"/>
        <v>0.86591478696741853</v>
      </c>
      <c r="O114" s="11" t="s">
        <v>16</v>
      </c>
    </row>
    <row r="115" spans="1:15" ht="12.75" x14ac:dyDescent="0.2">
      <c r="A115" s="8" t="s">
        <v>73</v>
      </c>
      <c r="B115" s="9">
        <f>SUM(Jan!B115+Fev!B115+Mar!B115+Abr!B115+Mai!B115+Jun!B115+Jul!B115+Ago!B115+Set!B115+Out!B115+Nov!B115+Dez!B115)</f>
        <v>3</v>
      </c>
      <c r="C115" s="9">
        <f>SUM(Jan!C115+Fev!C115+Mar!C116+Abr!C115+Mai!C115+Jun!C115+Jul!C115+Ago!C115+Set!C115+Out!C115+Nov!C115+Dez!C115)</f>
        <v>5</v>
      </c>
      <c r="D115" s="9">
        <f>SUM(Jan!D115+Fev!D115+Mar!D115+Abr!D115+Mai!D115+Jun!D115+Jul!D115+Ago!D115+Set!D115+Out!D115+Nov!D115+Dez!D115)</f>
        <v>128</v>
      </c>
      <c r="E115" s="9">
        <f>SUM(Jan!E115+Fev!E115+Mar!E115+Abr!E115+Mai!E115+Jun!E115+Jul!E115+Ago!E115+Set!E115+Out!E115+Nov!E115+Dez!E115)</f>
        <v>95</v>
      </c>
      <c r="F115" s="9">
        <f>Mar!F115</f>
        <v>894</v>
      </c>
      <c r="G115" s="9">
        <f>Mar!G115</f>
        <v>252</v>
      </c>
      <c r="H115" s="9">
        <f>SUM(Jan!H115+Fev!H115+Mar!H115+Abr!H115+Mai!H115+Jun!H115+Jul!H115+Ago!H115+Set!H115+Out!H115+Nov!H115+Dez!H115)</f>
        <v>774</v>
      </c>
      <c r="I115" s="9">
        <f>SUM(Jan!I115+Fev!I115+Mar!I115+Abr!I115+Mai!I115+Jun!I115+Jul!I115+Ago!I115+Set!I115+Out!I115+Nov!I115+Dez!I115)</f>
        <v>1</v>
      </c>
      <c r="J115" s="9">
        <f>SUM(Jan!J115+Fev!J115+Mar!J115+Abr!J115+Mai!J115+Jun!J115+Jul!J115+Ago!J115+Set!J115+Out!J115+Nov!J115+Dez!J115)</f>
        <v>84</v>
      </c>
      <c r="K115" s="9">
        <f>SUM(Jan!K115+Fev!K115+Mar!K115+Abr!K115+Mai!K115+Jun!K115+Jul!K115+Ago!K115+Set!K115+Out!K115+Nov!K115+Dez!K115)</f>
        <v>59</v>
      </c>
      <c r="L115" s="10">
        <f t="shared" si="7"/>
        <v>0.90394337714863493</v>
      </c>
      <c r="M115" s="10">
        <f t="shared" si="8"/>
        <v>0.65625</v>
      </c>
      <c r="N115" s="10">
        <f t="shared" si="9"/>
        <v>0.7421875</v>
      </c>
      <c r="O115" s="11" t="s">
        <v>16</v>
      </c>
    </row>
    <row r="116" spans="1:15" ht="33.75" x14ac:dyDescent="0.2">
      <c r="A116" s="8" t="s">
        <v>74</v>
      </c>
      <c r="B116" s="9">
        <f>SUM(Jan!B116+Fev!B116+Mar!B116+Abr!B116+Mai!B116+Jun!B116+Jul!B116+Ago!B116+Set!B116+Out!B116+Nov!B116+Dez!B116)</f>
        <v>21</v>
      </c>
      <c r="C116" s="9">
        <f>SUM(Jan!C116+Fev!C116+Mar!C118+Abr!C116+Mai!C116+Jun!C116+Jul!C116+Ago!C116+Set!C116+Out!C116+Nov!C116+Dez!C116)</f>
        <v>32</v>
      </c>
      <c r="D116" s="9">
        <f>SUM(Jan!D116+Fev!D116+Mar!D116+Abr!D116+Mai!D116+Jun!D116+Jul!D116+Ago!D116+Set!D116+Out!D116+Nov!D116+Dez!D116)</f>
        <v>931</v>
      </c>
      <c r="E116" s="9">
        <f>SUM(Jan!E116+Fev!E116+Mar!E116+Abr!E116+Mai!E116+Jun!E116+Jul!E116+Ago!E116+Set!E116+Out!E116+Nov!E116+Dez!E116)</f>
        <v>390</v>
      </c>
      <c r="F116" s="9">
        <f>Mar!F116</f>
        <v>1818</v>
      </c>
      <c r="G116" s="9">
        <f>Mar!G116</f>
        <v>342</v>
      </c>
      <c r="H116" s="9">
        <f>SUM(Jan!H116+Fev!H116+Mar!H116+Abr!H116+Mai!H116+Jun!H116+Jul!H116+Ago!H116+Set!H116+Out!H116+Nov!H116+Dez!H116)</f>
        <v>537</v>
      </c>
      <c r="I116" s="9">
        <f>SUM(Jan!I116+Fev!I116+Mar!I116+Abr!I116+Mai!I116+Jun!I116+Jul!I116+Ago!I116+Set!I116+Out!I116+Nov!I116+Dez!I116)</f>
        <v>0</v>
      </c>
      <c r="J116" s="9">
        <f>SUM(Jan!J116+Fev!J116+Mar!J116+Abr!J116+Mai!J116+Jun!J116+Jul!J116+Ago!J116+Set!J116+Out!J116+Nov!J116+Dez!J116)</f>
        <v>466</v>
      </c>
      <c r="K116" s="9">
        <f>SUM(Jan!K116+Fev!K116+Mar!K116+Abr!K116+Mai!K116+Jun!K116+Jul!K116+Ago!K116+Set!K116+Out!K116+Nov!K116+Dez!K116)</f>
        <v>18</v>
      </c>
      <c r="L116" s="10">
        <f t="shared" si="7"/>
        <v>0.82336956521739135</v>
      </c>
      <c r="M116" s="10">
        <f t="shared" si="8"/>
        <v>0.50053705692803441</v>
      </c>
      <c r="N116" s="10">
        <f t="shared" si="9"/>
        <v>0.41890440386680988</v>
      </c>
      <c r="O116" s="11" t="s">
        <v>16</v>
      </c>
    </row>
    <row r="117" spans="1:15" ht="33.75" x14ac:dyDescent="0.2">
      <c r="A117" s="8" t="s">
        <v>75</v>
      </c>
      <c r="B117" s="9">
        <f>SUM(Jan!B117+Fev!B117+Mar!B117+Abr!B117+Mai!B117+Jun!B117+Jul!B117+Ago!B118+Set!B117+Out!B117+Nov!B117+Dez!B117)</f>
        <v>26</v>
      </c>
      <c r="C117" s="9">
        <f>SUM(Jan!C117+Fev!C117+Mar!C119+Abr!C117+Mai!C117+Jun!C117+Jul!C117+Ago!C118+Set!C117+Out!C117+Nov!C117+Dez!C117)</f>
        <v>25</v>
      </c>
      <c r="D117" s="9">
        <f>SUM(Jan!D117+Fev!D117+Mar!D117+Abr!D117+Mai!D117+Jun!D117+Jul!D117+Ago!D118+Set!D117+Out!D117+Nov!D117+Dez!D117)</f>
        <v>1155</v>
      </c>
      <c r="E117" s="9">
        <f>SUM(Jan!E117+Fev!E117+Mar!E117+Abr!E117+Mai!E117+Jun!E117+Jul!E117+Ago!E118+Set!E117+Out!E117+Nov!E117+Dez!E117)</f>
        <v>248</v>
      </c>
      <c r="F117" s="9">
        <f>Mar!F117</f>
        <v>2502</v>
      </c>
      <c r="G117" s="9">
        <f>Mar!G117</f>
        <v>566</v>
      </c>
      <c r="H117" s="9">
        <f>SUM(Jan!H117+Fev!H117+Mar!H117+Abr!H117+Mai!H117+Jun!H117+Jul!H117+Ago!H118+Set!H117+Out!H117+Nov!H117+Dez!H117)</f>
        <v>699</v>
      </c>
      <c r="I117" s="9">
        <f>SUM(Jan!I117+Fev!I117+Mar!I117+Abr!I117+Mai!I117+Jun!I117+Jul!I117+Ago!I118+Set!I117+Out!I117+Nov!I117+Dez!I117)</f>
        <v>0</v>
      </c>
      <c r="J117" s="9">
        <f>SUM(Jan!J117+Fev!J117+Mar!J117+Abr!J117+Mai!J117+Jun!J117+Jul!J117+Ago!J118+Set!J117+Out!J117+Nov!J117+Dez!J117)</f>
        <v>609</v>
      </c>
      <c r="K117" s="9">
        <f>SUM(Jan!K117+Fev!K117+Mar!K117+Abr!K117+Mai!K117+Jun!K117+Jul!K117+Ago!K118+Set!K117+Out!K117+Nov!K117+Dez!K117)</f>
        <v>79</v>
      </c>
      <c r="L117" s="10">
        <f t="shared" si="7"/>
        <v>0.90981818181818186</v>
      </c>
      <c r="M117" s="10">
        <f t="shared" si="8"/>
        <v>0.52727272727272723</v>
      </c>
      <c r="N117" s="10">
        <f t="shared" si="9"/>
        <v>0.21471861471861473</v>
      </c>
      <c r="O117" s="11" t="s">
        <v>16</v>
      </c>
    </row>
    <row r="118" spans="1:15" ht="12.75" x14ac:dyDescent="0.2">
      <c r="A118" s="8" t="s">
        <v>76</v>
      </c>
      <c r="B118" s="9">
        <f>SUM(Jan!B118+Fev!B118+Mar!B118+Abr!B118+Mai!B118+Jun!B118+Jul!B118+Ago!B118+Set!B118+Out!B118+Nov!B118+Dez!B118)</f>
        <v>21</v>
      </c>
      <c r="C118" s="9">
        <f>SUM(Jan!C118+Fev!C118+Mar!C119+Abr!C118+Mai!C118+Jun!C118+Jul!C118+Ago!C118+Set!C118+Out!C118+Nov!C118+Dez!C118)</f>
        <v>16</v>
      </c>
      <c r="D118" s="9">
        <f>SUM(Jan!D118+Fev!D118+Mar!D118+Abr!D118+Mai!D118+Jun!D118+Jul!D118+Ago!D118+Set!D118+Out!D118+Nov!D118+Dez!D118)</f>
        <v>174</v>
      </c>
      <c r="E118" s="9">
        <f>SUM(Jan!E118+Fev!E118+Mar!E118+Abr!E118+Mai!E118+Jun!E118+Jul!E118+Ago!E118+Set!E118+Out!E118+Nov!E118+Dez!E118)</f>
        <v>113</v>
      </c>
      <c r="F118" s="9">
        <f>Mar!F118</f>
        <v>1377</v>
      </c>
      <c r="G118" s="9">
        <f>Mar!G118</f>
        <v>295</v>
      </c>
      <c r="H118" s="9">
        <f>SUM(Jan!H118+Fev!H118+Mar!H118+Abr!H118+Mai!H118+Jun!H118+Jul!H118+Ago!H118+Set!H118+Out!H118+Nov!H118+Dez!H118)</f>
        <v>550</v>
      </c>
      <c r="I118" s="9">
        <f>SUM(Jan!I118+Fev!I118+Mar!I118+Abr!I118+Mai!I118+Jun!I118+Jul!I118+Ago!I118+Set!I118+Out!I118+Nov!I118+Dez!I118)</f>
        <v>8</v>
      </c>
      <c r="J118" s="9">
        <f>SUM(Jan!J118+Fev!J118+Mar!J118+Abr!J118+Mai!J118+Jun!J118+Jul!J118+Ago!J118+Set!J118+Out!J118+Nov!J118+Dez!J118)</f>
        <v>130</v>
      </c>
      <c r="K118" s="9">
        <f>SUM(Jan!K118+Fev!K118+Mar!K118+Abr!K118+Mai!K118+Jun!K118+Jul!K118+Ago!K118+Set!K118+Out!K118+Nov!K118+Dez!K118)</f>
        <v>33</v>
      </c>
      <c r="L118" s="10">
        <f t="shared" si="7"/>
        <v>0.92416107382550339</v>
      </c>
      <c r="M118" s="10">
        <f t="shared" si="8"/>
        <v>0.74712643678160917</v>
      </c>
      <c r="N118" s="10">
        <f t="shared" si="9"/>
        <v>0.64942528735632188</v>
      </c>
      <c r="O118" s="11">
        <f t="shared" ref="O118:O120" si="12">IF(J118=0,0%,I118/J118)</f>
        <v>6.1538461538461542E-2</v>
      </c>
    </row>
    <row r="119" spans="1:15" ht="12.75" x14ac:dyDescent="0.2">
      <c r="A119" s="8" t="s">
        <v>77</v>
      </c>
      <c r="B119" s="9">
        <f>SUM(Jan!B119+Fev!B119+Mar!B119+Abr!B119+Mai!B119+Jun!B119+Jul!B119+Ago!B119+Set!B119+Out!B119+Nov!B119+Dez!B119)</f>
        <v>11</v>
      </c>
      <c r="C119" s="9">
        <f>SUM(Jan!C119+Fev!C119+Mar!C120+Abr!C119+Mai!C119+Jun!C119+Jul!C119+Ago!C119+Set!C119+Out!C119+Nov!C119+Dez!C119)</f>
        <v>7</v>
      </c>
      <c r="D119" s="9">
        <f>SUM(Jan!D119+Fev!D119+Mar!D119+Abr!D119+Mai!D119+Jun!D119+Jul!D119+Ago!D119+Set!D119+Out!D119+Nov!D119+Dez!D119)</f>
        <v>227</v>
      </c>
      <c r="E119" s="9">
        <f>SUM(Jan!E119+Fev!E119+Mar!E119+Abr!E119+Mai!E119+Jun!E119+Jul!E119+Ago!E119+Set!E119+Out!E119+Nov!E119+Dez!E119)</f>
        <v>317</v>
      </c>
      <c r="F119" s="9">
        <f>Mar!F119</f>
        <v>1790</v>
      </c>
      <c r="G119" s="9">
        <f>Mar!G119</f>
        <v>64</v>
      </c>
      <c r="H119" s="9">
        <f>SUM(Jan!H119+Fev!H119+Mar!H119+Abr!H119+Mai!H119+Jun!H119+Jul!H119+Ago!H119+Set!H119+Out!H119+Nov!H119+Dez!H119)</f>
        <v>424</v>
      </c>
      <c r="I119" s="9">
        <f>SUM(Jan!I119+Fev!I119+Mar!I119+Abr!I119+Mai!I119+Jun!I119+Jul!I119+Ago!I119+Set!I119+Out!I119+Nov!I119+Dez!I119)</f>
        <v>40</v>
      </c>
      <c r="J119" s="9">
        <f>SUM(Jan!J119+Fev!J119+Mar!J119+Abr!J119+Mai!J119+Jun!J119+Jul!J119+Ago!J119+Set!J119+Out!J119+Nov!J119+Dez!J119)</f>
        <v>273</v>
      </c>
      <c r="K119" s="9">
        <f>SUM(Jan!K119+Fev!K119+Mar!K119+Abr!K119+Mai!K119+Jun!K119+Jul!K119+Ago!K119+Set!K119+Out!K119+Nov!K119+Dez!K119)</f>
        <v>27</v>
      </c>
      <c r="L119" s="10">
        <f t="shared" si="7"/>
        <v>0.84954912197437116</v>
      </c>
      <c r="M119" s="10">
        <f t="shared" si="8"/>
        <v>1.2026431718061674</v>
      </c>
      <c r="N119" s="10">
        <f t="shared" si="9"/>
        <v>1.3964757709251101</v>
      </c>
      <c r="O119" s="11">
        <f t="shared" si="12"/>
        <v>0.14652014652014653</v>
      </c>
    </row>
    <row r="120" spans="1:15" ht="12.75" x14ac:dyDescent="0.2">
      <c r="A120" s="8" t="s">
        <v>78</v>
      </c>
      <c r="B120" s="9">
        <f>SUM(Jan!B120+Fev!B120+Mar!B120+Abr!B120+Mai!B120+Jun!B120+Jul!B120+Ago!B120+Set!B120+Out!B120+Nov!B120+Dez!B120)</f>
        <v>14</v>
      </c>
      <c r="C120" s="9">
        <f>SUM(Jan!C120+Fev!C120+Mar!C121+Abr!C120+Mai!C120+Jun!C120+Jul!C120+Ago!C120+Set!C120+Out!C120+Nov!C120+Dez!C120)</f>
        <v>16</v>
      </c>
      <c r="D120" s="9">
        <f>SUM(Jan!D120+Fev!D120+Mar!D120+Abr!D120+Mai!D120+Jun!D120+Jul!D120+Ago!D120+Set!D120+Out!D120+Nov!D120+Dez!D120)</f>
        <v>212</v>
      </c>
      <c r="E120" s="9">
        <f>SUM(Jan!E120+Fev!E120+Mar!E120+Abr!E120+Mai!E120+Jun!E120+Jul!E120+Ago!E120+Set!E120+Out!E120+Nov!E120+Dez!E120)</f>
        <v>138</v>
      </c>
      <c r="F120" s="9">
        <f>Mar!F120</f>
        <v>1386</v>
      </c>
      <c r="G120" s="9">
        <f>Mar!G120</f>
        <v>115</v>
      </c>
      <c r="H120" s="9">
        <f>SUM(Jan!H120+Fev!H120+Mar!H120+Abr!H120+Mai!H120+Jun!H120+Jul!H120+Ago!H120+Set!H120+Out!H120+Nov!H120+Dez!H120)</f>
        <v>214</v>
      </c>
      <c r="I120" s="9">
        <f>SUM(Jan!I120+Fev!I120+Mar!I120+Abr!I120+Mai!I120+Jun!I120+Jul!I120+Ago!I120+Set!I120+Out!I120+Nov!I120+Dez!I120)</f>
        <v>48</v>
      </c>
      <c r="J120" s="9">
        <f>SUM(Jan!J120+Fev!J120+Mar!J120+Abr!J120+Mai!J120+Jun!J120+Jul!J120+Ago!J120+Set!J120+Out!J120+Nov!J120+Dez!J120)</f>
        <v>131</v>
      </c>
      <c r="K120" s="9">
        <f>SUM(Jan!K120+Fev!K120+Mar!K120+Abr!K120+Mai!K120+Jun!K120+Jul!K120+Ago!K120+Set!K120+Out!K120+Nov!K120+Dez!K120)</f>
        <v>23</v>
      </c>
      <c r="L120" s="10">
        <f t="shared" si="7"/>
        <v>0.90944881889763785</v>
      </c>
      <c r="M120" s="10">
        <f t="shared" si="8"/>
        <v>0.61792452830188682</v>
      </c>
      <c r="N120" s="10">
        <f t="shared" si="9"/>
        <v>0.65094339622641506</v>
      </c>
      <c r="O120" s="11">
        <f t="shared" si="12"/>
        <v>0.36641221374045801</v>
      </c>
    </row>
    <row r="121" spans="1:15" ht="12.75" x14ac:dyDescent="0.2">
      <c r="A121" s="8" t="s">
        <v>79</v>
      </c>
      <c r="B121" s="9">
        <f>SUM(Jan!B121+Fev!B121+Mar!B121+Abr!B121+Mai!B121+Jun!B121+Jul!B121+Ago!B121+Set!B121+Out!B121+Nov!B121+Dez!B121)</f>
        <v>33</v>
      </c>
      <c r="C121" s="9">
        <f>SUM(Jan!C121+Fev!C121+Mar!C121+Abr!C121+Mai!C121+Jun!C121+Jul!C121+Ago!C121+Set!C121+Out!C121+Nov!C121+Dez!C121)</f>
        <v>24</v>
      </c>
      <c r="D121" s="9">
        <f>SUM(Jan!D121+Fev!D121+Mar!D121+Abr!D121+Mai!D121+Jun!D121+Jul!D121+Ago!D121+Set!D121+Out!D121+Nov!D121+Dez!D121)</f>
        <v>87</v>
      </c>
      <c r="E121" s="9">
        <f>SUM(Jan!E121+Fev!E121+Mar!E121+Abr!E121+Mai!E121+Jun!E121+Jul!E121+Ago!E121+Set!E121+Out!E121+Nov!E121+Dez!E121)</f>
        <v>36</v>
      </c>
      <c r="F121" s="9">
        <f>Mar!F121</f>
        <v>843</v>
      </c>
      <c r="G121" s="9">
        <f>Mar!G121</f>
        <v>102</v>
      </c>
      <c r="H121" s="9">
        <f>SUM(Jan!H121+Fev!H121+Mar!H121+Abr!H121+Mai!H121+Jun!H121+Jul!H121+Ago!H121+Set!H121+Out!H121+Nov!H121+Dez!H121)</f>
        <v>226</v>
      </c>
      <c r="I121" s="9">
        <f>SUM(Jan!I121+Fev!I121+Mar!I121+Abr!I121+Mai!I121+Jun!I121+Jul!I121+Ago!I121+Set!I121+Out!I121+Nov!I121+Dez!I121)</f>
        <v>0</v>
      </c>
      <c r="J121" s="9">
        <f>SUM(Jan!J121+Fev!J121+Mar!J121+Abr!J121+Mai!J121+Jun!J121+Jul!J121+Ago!J121+Set!J121+Out!J121+Nov!J121+Dez!J121)</f>
        <v>26</v>
      </c>
      <c r="K121" s="9">
        <f>SUM(Jan!K121+Fev!K121+Mar!K121+Abr!K121+Mai!K121+Jun!K121+Jul!K121+Ago!K121+Set!K121+Out!K121+Nov!K121+Dez!K121)</f>
        <v>27</v>
      </c>
      <c r="L121" s="10">
        <f t="shared" si="7"/>
        <v>0.95904436860068254</v>
      </c>
      <c r="M121" s="10">
        <f t="shared" si="8"/>
        <v>0.2988505747126437</v>
      </c>
      <c r="N121" s="10">
        <f t="shared" si="9"/>
        <v>0.41379310344827586</v>
      </c>
      <c r="O121" s="11" t="s">
        <v>16</v>
      </c>
    </row>
    <row r="122" spans="1:15" ht="12.75" x14ac:dyDescent="0.2">
      <c r="A122" s="14" t="s">
        <v>80</v>
      </c>
      <c r="B122" s="15">
        <f>SUM(Jan!B122+Fev!B122+Mar!B122+Abr!B122+Mai!B122+Jun!B122+Jul!B122+Ago!B122+Set!B122+Out!B122+Nov!B122+Dez!B122)</f>
        <v>1457</v>
      </c>
      <c r="C122" s="15">
        <f>SUM(Jan!C122+Fev!C122+Mar!C122+Abr!C122+Mai!C122+Jun!C122+Jul!C122+Ago!C122+Set!C122+Out!C122+Nov!C122+Dez!C122)</f>
        <v>1540</v>
      </c>
      <c r="D122" s="15">
        <f>SUM(Jan!D122+Fev!D122+Mar!D122+Abr!D122+Mai!D122+Jun!D122+Jul!D122+Ago!D122+Set!D122+Out!D122+Nov!D122+Dez!D122)</f>
        <v>107272</v>
      </c>
      <c r="E122" s="15">
        <f>SUM(Jan!E122+Fev!E122+Mar!E122+Abr!E122+Mai!E122+Jun!E122+Jul!E122+Ago!E122+Set!E122+Out!E122+Nov!E122+Dez!E122)</f>
        <v>25042</v>
      </c>
      <c r="F122" s="15">
        <f>Mar!F122</f>
        <v>310506</v>
      </c>
      <c r="G122" s="15">
        <f>Mar!G122</f>
        <v>27749</v>
      </c>
      <c r="H122" s="15">
        <f>SUM(Jan!H122+Fev!H122+Mar!H122+Abr!H122+Mai!H122+Jun!H122+Jul!H122+Ago!H122+Set!H122+Out!H122+Nov!H122+Dez!H122)</f>
        <v>160251</v>
      </c>
      <c r="I122" s="15">
        <f>SUM(Jan!I122+Fev!I122+Mar!I122+Abr!I122+Mai!I122+Jun!I122+Jul!I122+Ago!I122+Set!I122+Out!I122+Nov!I122+Dez!I122)</f>
        <v>2199</v>
      </c>
      <c r="J122" s="15">
        <f>SUM(Jan!J122+Fev!J122+Mar!J122+Abr!J122+Mai!J122+Jun!J122+Jul!J122+Ago!J122+Set!J122+Out!J122+Nov!J122+Dez!J122)</f>
        <v>28088</v>
      </c>
      <c r="K122" s="15">
        <f>SUM(Jan!K122+Fev!K122+Mar!K122+Abr!K122+Mai!K122+Jun!K122+Jul!K122+Ago!K122+Set!K122+Out!K122+Nov!K122+Dez!K122)</f>
        <v>2778</v>
      </c>
      <c r="L122" s="16">
        <f t="shared" si="7"/>
        <v>0.92536984276467149</v>
      </c>
      <c r="M122" s="16">
        <f t="shared" si="8"/>
        <v>0.26183906331568352</v>
      </c>
      <c r="N122" s="17">
        <f t="shared" si="9"/>
        <v>0.23344395555224104</v>
      </c>
      <c r="O122" s="17">
        <f>IF(J122=0,0%,I122/J122)</f>
        <v>7.8289661065223587E-2</v>
      </c>
    </row>
    <row r="123" spans="1:15" ht="66" customHeight="1" x14ac:dyDescent="0.2">
      <c r="A123" s="4" t="s">
        <v>81</v>
      </c>
      <c r="B123" s="5" t="s">
        <v>1</v>
      </c>
      <c r="C123" s="5" t="s">
        <v>2</v>
      </c>
      <c r="D123" s="5" t="s">
        <v>3</v>
      </c>
      <c r="E123" s="5" t="s">
        <v>4</v>
      </c>
      <c r="F123" s="5" t="s">
        <v>47</v>
      </c>
      <c r="G123" s="5" t="s">
        <v>6</v>
      </c>
      <c r="H123" s="5" t="s">
        <v>7</v>
      </c>
      <c r="I123" s="5" t="s">
        <v>8</v>
      </c>
      <c r="J123" s="5" t="s">
        <v>9</v>
      </c>
      <c r="K123" s="5" t="s">
        <v>10</v>
      </c>
      <c r="L123" s="6" t="s">
        <v>11</v>
      </c>
      <c r="M123" s="6" t="s">
        <v>12</v>
      </c>
      <c r="N123" s="6" t="s">
        <v>13</v>
      </c>
      <c r="O123" s="7" t="s">
        <v>14</v>
      </c>
    </row>
    <row r="124" spans="1:15" ht="12.75" x14ac:dyDescent="0.2">
      <c r="A124" s="8" t="s">
        <v>82</v>
      </c>
      <c r="B124" s="9">
        <f>SUM(Jan!B124+Fev!B124+Mar!B124+Abr!B124+Mai!B124+Jun!B124+Jul!B124+Ago!B124+Set!B124+Out!B124+Nov!B124+Dez!B124)</f>
        <v>53</v>
      </c>
      <c r="C124" s="9">
        <f>SUM(Jan!C124+Fev!C124+Mar!C124+Abr!C124+Mai!C124+Jun!C124+Jul!C124+Ago!C124+Set!C124+Out!C124+Nov!C124+Dez!C124)</f>
        <v>68</v>
      </c>
      <c r="D124" s="9">
        <f>SUM(Jan!D124+Fev!D124+Mar!D124+Abr!D124+Mai!D124+Jun!D124+Jul!D124+Ago!D124+Set!D124+Out!D124+Nov!D124+Dez!D124)</f>
        <v>589</v>
      </c>
      <c r="E124" s="9">
        <f>SUM(Jan!E124+Fev!E124+Mar!E124+Abr!E124+Mai!E124+Jun!E124+Jul!E124+Ago!E124+Set!E124+Out!E124+Nov!E124+Dez!E124)</f>
        <v>397</v>
      </c>
      <c r="F124" s="9">
        <f>Mar!F124</f>
        <v>4258</v>
      </c>
      <c r="G124" s="9">
        <f>Mar!G124</f>
        <v>922</v>
      </c>
      <c r="H124" s="9">
        <f>SUM(Jan!H124+Fev!H124+Mar!H124+Abr!H124+Mai!H124+Jun!H124+Jul!H124+Ago!H124+Set!H124+Out!H124+Nov!H124+Dez!H124)</f>
        <v>711</v>
      </c>
      <c r="I124" s="9">
        <f>SUM(Jan!I124+Fev!I124+Mar!I124+Abr!I124+Mai!I124+Jun!I124+Jul!I124+Ago!I124+Set!I124+Out!I124+Nov!I124+Dez!I124)</f>
        <v>35</v>
      </c>
      <c r="J124" s="9">
        <f>SUM(Jan!J124+Fev!J124+Mar!J124+Abr!J124+Mai!J124+Jun!J124+Jul!J124+Ago!J124+Set!J124+Out!J124+Nov!J124+Dez!J124)</f>
        <v>316</v>
      </c>
      <c r="K124" s="9">
        <f>SUM(Jan!K124+Fev!K124+Mar!K124+Abr!K124+Mai!K124+Jun!K124+Jul!K124+Ago!K124+Set!K124+Out!K124+Nov!K124+Dez!K124)</f>
        <v>61</v>
      </c>
      <c r="L124" s="10">
        <f t="shared" ref="L124:L162" si="13">((F124)/(E124+F124))</f>
        <v>0.91471535982814178</v>
      </c>
      <c r="M124" s="10">
        <f t="shared" ref="M124:M162" si="14">IF(D124=0,0%,(J124)/D124)</f>
        <v>0.53650254668930386</v>
      </c>
      <c r="N124" s="10">
        <f t="shared" ref="N124:N162" si="15">IF(D124=0,0%,(E124)/D124)</f>
        <v>0.67402376910016981</v>
      </c>
      <c r="O124" s="11">
        <f t="shared" ref="O124:O162" si="16">IF(J124=0,0%,I124/J124)</f>
        <v>0.11075949367088607</v>
      </c>
    </row>
    <row r="125" spans="1:15" ht="12.75" x14ac:dyDescent="0.2">
      <c r="A125" s="8" t="s">
        <v>83</v>
      </c>
      <c r="B125" s="9">
        <f>SUM(Jan!B125+Fev!B125+Mar!B125+Abr!B125+Mai!B125+Jun!B125+Jul!B125+Ago!B125+Set!B125+Out!B125+Nov!B125+Dez!B125)</f>
        <v>23</v>
      </c>
      <c r="C125" s="9">
        <f>SUM(Jan!C125+Fev!C125+Mar!C125+Abr!C125+Mai!C125+Jun!C125+Jul!C125+Ago!C125+Set!C125+Out!C125+Nov!C125+Dez!C125)</f>
        <v>16</v>
      </c>
      <c r="D125" s="9">
        <f>SUM(Jan!D125+Fev!D125+Mar!D125+Abr!D125+Mai!D125+Jun!D125+Jul!D125+Ago!D125+Set!D125+Out!D125+Nov!D125+Dez!D125)</f>
        <v>172</v>
      </c>
      <c r="E125" s="9">
        <f>SUM(Jan!E125+Fev!E125+Mar!E125+Abr!E125+Mai!E125+Jun!E125+Jul!E125+Ago!E125+Set!E125+Out!E125+Nov!E125+Dez!E125)</f>
        <v>116</v>
      </c>
      <c r="F125" s="9">
        <f>Mar!F125</f>
        <v>1276</v>
      </c>
      <c r="G125" s="9">
        <f>Mar!G125</f>
        <v>254</v>
      </c>
      <c r="H125" s="9">
        <f>SUM(Jan!H125+Fev!H125+Mar!H125+Abr!H125+Mai!H125+Jun!H125+Jul!H125+Ago!H125+Set!H125+Out!H125+Nov!H125+Dez!H125)</f>
        <v>426</v>
      </c>
      <c r="I125" s="9">
        <f>SUM(Jan!I125+Fev!I125+Mar!I125+Abr!I125+Mai!I125+Jun!I125+Jul!I125+Ago!I125+Set!I125+Out!I125+Nov!I125+Dez!I125)</f>
        <v>23</v>
      </c>
      <c r="J125" s="9">
        <f>SUM(Jan!J125+Fev!J125+Mar!J125+Abr!J125+Mai!J125+Jun!J125+Jul!J125+Ago!J125+Set!J125+Out!J125+Nov!J125+Dez!J125)</f>
        <v>147</v>
      </c>
      <c r="K125" s="9">
        <f>SUM(Jan!K125+Fev!K125+Mar!K125+Abr!K125+Mai!K125+Jun!K125+Jul!K125+Ago!K125+Set!K125+Out!K125+Nov!K125+Dez!K125)</f>
        <v>36</v>
      </c>
      <c r="L125" s="10">
        <f t="shared" si="13"/>
        <v>0.91666666666666663</v>
      </c>
      <c r="M125" s="10">
        <f t="shared" si="14"/>
        <v>0.85465116279069764</v>
      </c>
      <c r="N125" s="10">
        <f t="shared" si="15"/>
        <v>0.67441860465116277</v>
      </c>
      <c r="O125" s="11">
        <f t="shared" si="16"/>
        <v>0.15646258503401361</v>
      </c>
    </row>
    <row r="126" spans="1:15" ht="12.75" x14ac:dyDescent="0.2">
      <c r="A126" s="8" t="s">
        <v>84</v>
      </c>
      <c r="B126" s="9">
        <f>SUM(Jan!B126+Fev!B126+Mar!B126+Abr!B126+Mai!B126+Jun!B126+Jul!B126+Ago!B126+Set!B126+Out!B126+Nov!B126+Dez!B126)</f>
        <v>38</v>
      </c>
      <c r="C126" s="9">
        <f>SUM(Jan!C126+Fev!C126+Mar!C126+Abr!C126+Mai!C126+Jun!C126+Jul!C126+Ago!C126+Set!C126+Out!C126+Nov!C126+Dez!C126)</f>
        <v>40</v>
      </c>
      <c r="D126" s="9">
        <f>SUM(Jan!D126+Fev!D126+Mar!D126+Abr!D126+Mai!D126+Jun!D126+Jul!D126+Ago!D126+Set!D126+Out!D126+Nov!D126+Dez!D126)</f>
        <v>311</v>
      </c>
      <c r="E126" s="9">
        <f>SUM(Jan!E126+Fev!E126+Mar!E126+Abr!E126+Mai!E126+Jun!E126+Jul!E126+Ago!E126+Set!E126+Out!E126+Nov!E126+Dez!E126)</f>
        <v>228</v>
      </c>
      <c r="F126" s="9">
        <f>Mar!F126</f>
        <v>2916</v>
      </c>
      <c r="G126" s="9">
        <f>Mar!G126</f>
        <v>256</v>
      </c>
      <c r="H126" s="9">
        <f>SUM(Jan!H126+Fev!H126+Mar!H126+Abr!H126+Mai!H126+Jun!H126+Jul!H126+Ago!H126+Set!H126+Out!H126+Nov!H126+Dez!H126)</f>
        <v>457</v>
      </c>
      <c r="I126" s="9">
        <f>SUM(Jan!I126+Fev!I126+Mar!I126+Abr!I126+Mai!I126+Jun!I126+Jul!I126+Ago!I126+Set!I126+Out!I126+Nov!I126+Dez!I126)</f>
        <v>65</v>
      </c>
      <c r="J126" s="9">
        <f>SUM(Jan!J126+Fev!J126+Mar!J126+Abr!J126+Mai!J126+Jun!J126+Jul!J126+Ago!J126+Set!J126+Out!J126+Nov!J126+Dez!J126)</f>
        <v>386</v>
      </c>
      <c r="K126" s="9">
        <f>SUM(Jan!K126+Fev!K126+Mar!K126+Abr!K126+Mai!K126+Jun!K126+Jul!K126+Ago!K126+Set!K126+Out!K126+Nov!K126+Dez!K126)</f>
        <v>139</v>
      </c>
      <c r="L126" s="10">
        <f t="shared" si="13"/>
        <v>0.9274809160305344</v>
      </c>
      <c r="M126" s="10">
        <f t="shared" si="14"/>
        <v>1.2411575562700965</v>
      </c>
      <c r="N126" s="10">
        <f t="shared" si="15"/>
        <v>0.73311897106109325</v>
      </c>
      <c r="O126" s="11">
        <f t="shared" si="16"/>
        <v>0.16839378238341968</v>
      </c>
    </row>
    <row r="127" spans="1:15" ht="12.75" x14ac:dyDescent="0.2">
      <c r="A127" s="8" t="s">
        <v>85</v>
      </c>
      <c r="B127" s="9">
        <f>SUM(Jan!B127+Fev!B127+Mar!B127+Abr!B127+Mai!B127+Jun!B127+Jul!B127+Ago!B127+Set!B127+Out!B127+Nov!B127+Dez!B127)</f>
        <v>41</v>
      </c>
      <c r="C127" s="9">
        <f>SUM(Jan!C127+Fev!C127+Mar!C127+Abr!C127+Mai!C127+Jun!C127+Jul!C127+Ago!C127+Set!C127+Out!C127+Nov!C127+Dez!C127)</f>
        <v>45</v>
      </c>
      <c r="D127" s="9">
        <f>SUM(Jan!D127+Fev!D127+Mar!D127+Abr!D127+Mai!D127+Jun!D127+Jul!D127+Ago!D127+Set!D127+Out!D127+Nov!D127+Dez!D127)</f>
        <v>313</v>
      </c>
      <c r="E127" s="9">
        <f>SUM(Jan!E127+Fev!E127+Mar!E127+Abr!E127+Mai!E127+Jun!E127+Jul!E127+Ago!E127+Set!E127+Out!E127+Nov!E127+Dez!E127)</f>
        <v>296</v>
      </c>
      <c r="F127" s="9">
        <f>Mar!F127</f>
        <v>1395</v>
      </c>
      <c r="G127" s="9">
        <f>Mar!G127</f>
        <v>263</v>
      </c>
      <c r="H127" s="9">
        <f>SUM(Jan!H127+Fev!H127+Mar!H127+Abr!H127+Mai!H127+Jun!H127+Jul!H127+Ago!H127+Set!H127+Out!H127+Nov!H127+Dez!H127)</f>
        <v>316</v>
      </c>
      <c r="I127" s="9">
        <f>SUM(Jan!I127+Fev!I127+Mar!I127+Abr!I127+Mai!I127+Jun!I127+Jul!I127+Ago!I127+Set!I127+Out!I127+Nov!I127+Dez!I127)</f>
        <v>28</v>
      </c>
      <c r="J127" s="9">
        <f>SUM(Jan!J127+Fev!J127+Mar!J127+Abr!J127+Mai!J127+Jun!J127+Jul!J127+Ago!J127+Set!J127+Out!J127+Nov!J127+Dez!J127)</f>
        <v>239</v>
      </c>
      <c r="K127" s="9">
        <f>SUM(Jan!K127+Fev!K127+Mar!K127+Abr!K127+Mai!K127+Jun!K127+Jul!K127+Ago!K127+Set!K127+Out!K127+Nov!K127+Dez!K127)</f>
        <v>52</v>
      </c>
      <c r="L127" s="10">
        <f t="shared" si="13"/>
        <v>0.82495564754583084</v>
      </c>
      <c r="M127" s="10">
        <f t="shared" si="14"/>
        <v>0.76357827476038342</v>
      </c>
      <c r="N127" s="10">
        <f t="shared" si="15"/>
        <v>0.94568690095846641</v>
      </c>
      <c r="O127" s="11">
        <f t="shared" si="16"/>
        <v>0.11715481171548117</v>
      </c>
    </row>
    <row r="128" spans="1:15" ht="12.75" x14ac:dyDescent="0.2">
      <c r="A128" s="8" t="s">
        <v>86</v>
      </c>
      <c r="B128" s="9">
        <f>SUM(Jan!B128+Fev!B128+Mar!B128+Abr!B128+Mai!B128+Jun!B128+Jul!B128+Ago!B128+Set!B128+Out!B128+Nov!B128+Dez!B128)</f>
        <v>49</v>
      </c>
      <c r="C128" s="9">
        <f>SUM(Jan!C128+Fev!C128+Mar!C128+Abr!C128+Mai!C128+Jun!C128+Jul!C128+Ago!C128+Set!C128+Out!C128+Nov!C128+Dez!C128)</f>
        <v>33</v>
      </c>
      <c r="D128" s="9">
        <f>SUM(Jan!D128+Fev!D128+Mar!D128+Abr!D128+Mai!D128+Jun!D128+Jul!D128+Ago!D128+Set!D128+Out!D128+Nov!D128+Dez!D128)</f>
        <v>230</v>
      </c>
      <c r="E128" s="9">
        <f>SUM(Jan!E128+Fev!E128+Mar!E128+Abr!E128+Mai!E128+Jun!E128+Jul!E128+Ago!E128+Set!E128+Out!E128+Nov!E128+Dez!E128)</f>
        <v>145</v>
      </c>
      <c r="F128" s="9">
        <f>Mar!F128</f>
        <v>1869</v>
      </c>
      <c r="G128" s="9">
        <f>Mar!G128</f>
        <v>317</v>
      </c>
      <c r="H128" s="9">
        <f>SUM(Jan!H128+Fev!H128+Mar!H128+Abr!H128+Mai!H128+Jun!H128+Jul!H128+Ago!H128+Set!H128+Out!H128+Nov!H128+Dez!H128)</f>
        <v>784</v>
      </c>
      <c r="I128" s="9">
        <f>SUM(Jan!I128+Fev!I128+Mar!I128+Abr!I128+Mai!I128+Jun!I128+Jul!I128+Ago!I128+Set!I128+Out!I128+Nov!I128+Dez!I128)</f>
        <v>46</v>
      </c>
      <c r="J128" s="9">
        <f>SUM(Jan!J128+Fev!J128+Mar!J128+Abr!J128+Mai!J128+Jun!J128+Jul!J128+Ago!J128+Set!J128+Out!J128+Nov!J128+Dez!J128)</f>
        <v>252</v>
      </c>
      <c r="K128" s="9">
        <f>SUM(Jan!K128+Fev!K128+Mar!K128+Abr!K128+Mai!K128+Jun!K128+Jul!K128+Ago!K128+Set!K128+Out!K128+Nov!K128+Dez!K128)</f>
        <v>57</v>
      </c>
      <c r="L128" s="10">
        <f t="shared" si="13"/>
        <v>0.92800397219463748</v>
      </c>
      <c r="M128" s="10">
        <f t="shared" si="14"/>
        <v>1.0956521739130434</v>
      </c>
      <c r="N128" s="10">
        <f t="shared" si="15"/>
        <v>0.63043478260869568</v>
      </c>
      <c r="O128" s="11">
        <f t="shared" si="16"/>
        <v>0.18253968253968253</v>
      </c>
    </row>
    <row r="129" spans="1:15" ht="12.75" x14ac:dyDescent="0.2">
      <c r="A129" s="8" t="s">
        <v>87</v>
      </c>
      <c r="B129" s="9">
        <f>SUM(Jan!B129+Fev!B129+Mar!B129+Abr!B129+Mai!B129+Jun!B129+Jul!B129+Ago!B129+Set!B129+Out!B129+Nov!B129+Dez!B129)</f>
        <v>43</v>
      </c>
      <c r="C129" s="9">
        <f>SUM(Jan!C129+Fev!C129+Mar!C129+Abr!C129+Mai!C129+Jun!C129+Jul!C129+Ago!C129+Set!C129+Out!C129+Nov!C129+Dez!C129)</f>
        <v>36</v>
      </c>
      <c r="D129" s="9">
        <f>SUM(Jan!D129+Fev!D129+Mar!D129+Abr!D129+Mai!D129+Jun!D129+Jul!D129+Ago!D129+Set!D129+Out!D129+Nov!D129+Dez!D129)</f>
        <v>219</v>
      </c>
      <c r="E129" s="9">
        <f>SUM(Jan!E129+Fev!E129+Mar!E129+Abr!E129+Mai!E129+Jun!E129+Jul!E129+Ago!E129+Set!E129+Out!E129+Nov!E129+Dez!E129)</f>
        <v>225</v>
      </c>
      <c r="F129" s="9">
        <f>Mar!F129</f>
        <v>1713</v>
      </c>
      <c r="G129" s="9">
        <f>Mar!G129</f>
        <v>308</v>
      </c>
      <c r="H129" s="9">
        <f>SUM(Jan!H129+Fev!H129+Mar!H129+Abr!H129+Mai!H129+Jun!H129+Jul!H129+Ago!H129+Set!H129+Out!H129+Nov!H129+Dez!H129)</f>
        <v>473</v>
      </c>
      <c r="I129" s="9">
        <f>SUM(Jan!I129+Fev!I129+Mar!I129+Abr!I129+Mai!I129+Jun!I129+Jul!I129+Ago!I129+Set!I129+Out!I129+Nov!I129+Dez!I129)</f>
        <v>24</v>
      </c>
      <c r="J129" s="9">
        <f>SUM(Jan!J129+Fev!J129+Mar!J129+Abr!J129+Mai!J129+Jun!J129+Jul!J129+Ago!J129+Set!J129+Out!J129+Nov!J129+Dez!J129)</f>
        <v>346</v>
      </c>
      <c r="K129" s="9">
        <f>SUM(Jan!K129+Fev!K129+Mar!K129+Abr!K129+Mai!K129+Jun!K129+Jul!K129+Ago!K129+Set!K129+Out!K129+Nov!K129+Dez!K129)</f>
        <v>74</v>
      </c>
      <c r="L129" s="10">
        <f t="shared" si="13"/>
        <v>0.88390092879256965</v>
      </c>
      <c r="M129" s="10">
        <f t="shared" si="14"/>
        <v>1.5799086757990868</v>
      </c>
      <c r="N129" s="10">
        <f t="shared" si="15"/>
        <v>1.0273972602739727</v>
      </c>
      <c r="O129" s="11">
        <f t="shared" si="16"/>
        <v>6.9364161849710976E-2</v>
      </c>
    </row>
    <row r="130" spans="1:15" ht="12.75" x14ac:dyDescent="0.2">
      <c r="A130" s="8" t="s">
        <v>88</v>
      </c>
      <c r="B130" s="9">
        <f>SUM(Jan!B130+Fev!B130+Mar!B130+Abr!B130+Mai!B130+Jun!B130+Jul!B130+Ago!B130+Set!B130+Out!B130+Nov!B130+Dez!B130)</f>
        <v>35</v>
      </c>
      <c r="C130" s="9">
        <f>SUM(Jan!C130+Fev!C130+Mar!C130+Abr!C130+Mai!C130+Jun!C130+Jul!C130+Ago!C130+Set!C130+Out!C130+Nov!C130+Dez!C130)</f>
        <v>24</v>
      </c>
      <c r="D130" s="9">
        <f>SUM(Jan!D130+Fev!D130+Mar!D130+Abr!D130+Mai!D130+Jun!D130+Jul!D130+Ago!D130+Set!D130+Out!D130+Nov!D130+Dez!D130)</f>
        <v>501</v>
      </c>
      <c r="E130" s="9">
        <f>SUM(Jan!E130+Fev!E130+Mar!E130+Abr!E130+Mai!E130+Jun!E130+Jul!E130+Ago!E130+Set!E130+Out!E130+Nov!E130+Dez!E130)</f>
        <v>417</v>
      </c>
      <c r="F130" s="9">
        <f>Mar!F130</f>
        <v>3135</v>
      </c>
      <c r="G130" s="9">
        <f>Mar!G130</f>
        <v>349</v>
      </c>
      <c r="H130" s="9">
        <f>SUM(Jan!H130+Fev!H130+Mar!H130+Abr!H130+Mai!H130+Jun!H130+Jul!H130+Ago!H130+Set!H130+Out!H130+Nov!H130+Dez!H130)</f>
        <v>698</v>
      </c>
      <c r="I130" s="9">
        <f>SUM(Jan!I130+Fev!I130+Mar!I130+Abr!I130+Mai!I130+Jun!I130+Jul!I130+Ago!I130+Set!I130+Out!I130+Nov!I130+Dez!I130)</f>
        <v>72</v>
      </c>
      <c r="J130" s="9">
        <f>SUM(Jan!J130+Fev!J130+Mar!J130+Abr!J130+Mai!J130+Jun!J130+Jul!J130+Ago!J130+Set!J130+Out!J130+Nov!J130+Dez!J130)</f>
        <v>420</v>
      </c>
      <c r="K130" s="9">
        <f>SUM(Jan!K130+Fev!K130+Mar!K130+Abr!K130+Mai!K130+Jun!K130+Jul!K130+Ago!K130+Set!K130+Out!K130+Nov!K130+Dez!K130)</f>
        <v>101</v>
      </c>
      <c r="L130" s="10">
        <f t="shared" si="13"/>
        <v>0.88260135135135132</v>
      </c>
      <c r="M130" s="10">
        <f t="shared" si="14"/>
        <v>0.83832335329341312</v>
      </c>
      <c r="N130" s="10">
        <f t="shared" si="15"/>
        <v>0.83233532934131738</v>
      </c>
      <c r="O130" s="11">
        <f t="shared" si="16"/>
        <v>0.17142857142857143</v>
      </c>
    </row>
    <row r="131" spans="1:15" ht="12.75" x14ac:dyDescent="0.2">
      <c r="A131" s="8" t="s">
        <v>89</v>
      </c>
      <c r="B131" s="9">
        <f>SUM(Jan!B131+Fev!B131+Mar!B131+Abr!B131+Mai!B131+Jun!B131+Jul!B131+Ago!B131+Set!B131+Out!B131+Nov!B131+Dez!B131)</f>
        <v>41</v>
      </c>
      <c r="C131" s="9">
        <f>SUM(Jan!C131+Fev!C131+Mar!C131+Abr!C131+Mai!C131+Jun!C131+Jul!C131+Ago!C131+Set!C131+Out!C131+Nov!C131+Dez!C131)</f>
        <v>40</v>
      </c>
      <c r="D131" s="9">
        <f>SUM(Jan!D131+Fev!D131+Mar!D131+Abr!D131+Mai!D131+Jun!D131+Jul!D131+Ago!D131+Set!D131+Out!D131+Nov!D131+Dez!D131)</f>
        <v>498</v>
      </c>
      <c r="E131" s="9">
        <f>SUM(Jan!E131+Fev!E131+Mar!E131+Abr!E131+Mai!E131+Jun!E131+Jul!E131+Ago!E131+Set!E131+Out!E131+Nov!E131+Dez!E131)</f>
        <v>542</v>
      </c>
      <c r="F131" s="9">
        <f>Mar!F131</f>
        <v>3447</v>
      </c>
      <c r="G131" s="9">
        <f>Mar!G131</f>
        <v>369</v>
      </c>
      <c r="H131" s="9">
        <f>SUM(Jan!H131+Fev!H131+Mar!H131+Abr!H131+Mai!H131+Jun!H131+Jul!H131+Ago!H131+Set!H131+Out!H131+Nov!H131+Dez!H131)</f>
        <v>908</v>
      </c>
      <c r="I131" s="9">
        <f>SUM(Jan!I131+Fev!I131+Mar!I131+Abr!I131+Mai!I131+Jun!I131+Jul!I131+Ago!I131+Set!I131+Out!I131+Nov!I131+Dez!I131)</f>
        <v>81</v>
      </c>
      <c r="J131" s="9">
        <f>SUM(Jan!J131+Fev!J131+Mar!J131+Abr!J131+Mai!J131+Jun!J131+Jul!J131+Ago!J131+Set!J131+Out!J131+Nov!J131+Dez!J131)</f>
        <v>559</v>
      </c>
      <c r="K131" s="9">
        <f>SUM(Jan!K131+Fev!K131+Mar!K131+Abr!K131+Mai!K131+Jun!K131+Jul!K131+Ago!K131+Set!K131+Out!K131+Nov!K131+Dez!K131)</f>
        <v>174</v>
      </c>
      <c r="L131" s="10">
        <f t="shared" si="13"/>
        <v>0.86412634745550265</v>
      </c>
      <c r="M131" s="10">
        <f t="shared" si="14"/>
        <v>1.1224899598393574</v>
      </c>
      <c r="N131" s="10">
        <f t="shared" si="15"/>
        <v>1.0883534136546185</v>
      </c>
      <c r="O131" s="11">
        <f t="shared" si="16"/>
        <v>0.14490161001788909</v>
      </c>
    </row>
    <row r="132" spans="1:15" ht="12.75" x14ac:dyDescent="0.2">
      <c r="A132" s="8" t="s">
        <v>90</v>
      </c>
      <c r="B132" s="9">
        <f>SUM(Jan!B132+Fev!B132+Mar!B132+Abr!B132+Mai!B132+Jun!B132+Jul!B132+Ago!B132+Set!B132+Out!B132+Nov!B132+Dez!B132)</f>
        <v>64</v>
      </c>
      <c r="C132" s="9">
        <f>SUM(Jan!C132+Fev!C132+Mar!C132+Abr!C132+Mai!C132+Jun!C132+Jul!C132+Ago!C132+Set!C132+Out!C132+Nov!C132+Dez!C132)</f>
        <v>53</v>
      </c>
      <c r="D132" s="9">
        <f>SUM(Jan!D132+Fev!D132+Mar!D132+Abr!D132+Mai!D132+Jun!D132+Jul!D132+Ago!D132+Set!D132+Out!D132+Nov!D132+Dez!D132)</f>
        <v>378</v>
      </c>
      <c r="E132" s="9">
        <f>SUM(Jan!E132+Fev!E132+Mar!E132+Abr!E132+Mai!E132+Jun!E132+Jul!E132+Ago!E132+Set!E132+Out!E132+Nov!E132+Dez!E132)</f>
        <v>249</v>
      </c>
      <c r="F132" s="9">
        <f>Mar!F132</f>
        <v>5192</v>
      </c>
      <c r="G132" s="9">
        <f>Mar!G132</f>
        <v>168</v>
      </c>
      <c r="H132" s="9">
        <f>SUM(Jan!H132+Fev!H132+Mar!H132+Abr!H132+Mai!H132+Jun!H132+Jul!H132+Ago!H132+Set!H132+Out!H132+Nov!H132+Dez!H132)</f>
        <v>397</v>
      </c>
      <c r="I132" s="9">
        <f>SUM(Jan!I132+Fev!I132+Mar!I132+Abr!I132+Mai!I132+Jun!I132+Jul!I132+Ago!I132+Set!I132+Out!I132+Nov!I132+Dez!I132)</f>
        <v>81</v>
      </c>
      <c r="J132" s="9">
        <f>SUM(Jan!J132+Fev!J132+Mar!J132+Abr!J132+Mai!J132+Jun!J132+Jul!J132+Ago!J132+Set!J132+Out!J132+Nov!J132+Dez!J132)</f>
        <v>525</v>
      </c>
      <c r="K132" s="9">
        <f>SUM(Jan!K132+Fev!K132+Mar!K132+Abr!K132+Mai!K132+Jun!K132+Jul!K132+Ago!K132+Set!K132+Out!K132+Nov!K132+Dez!K132)</f>
        <v>139</v>
      </c>
      <c r="L132" s="10">
        <f t="shared" si="13"/>
        <v>0.95423635361146852</v>
      </c>
      <c r="M132" s="10">
        <f t="shared" si="14"/>
        <v>1.3888888888888888</v>
      </c>
      <c r="N132" s="10">
        <f t="shared" si="15"/>
        <v>0.65873015873015872</v>
      </c>
      <c r="O132" s="11">
        <f t="shared" si="16"/>
        <v>0.15428571428571428</v>
      </c>
    </row>
    <row r="133" spans="1:15" ht="12.75" x14ac:dyDescent="0.2">
      <c r="A133" s="8" t="s">
        <v>91</v>
      </c>
      <c r="B133" s="9">
        <f>SUM(Jan!B133+Fev!B133+Mar!B133+Abr!B133+Mai!B133+Jun!B133+Jul!B133+Ago!B133+Set!B133+Out!B133+Nov!B133+Dez!B133)</f>
        <v>40</v>
      </c>
      <c r="C133" s="9">
        <f>SUM(Jan!C133+Fev!C133+Mar!C133+Abr!C133+Mai!C133+Jun!C133+Jul!C133+Ago!C133+Set!C133+Out!C133+Nov!C133+Dez!C133)</f>
        <v>35</v>
      </c>
      <c r="D133" s="9">
        <f>SUM(Jan!D133+Fev!D133+Mar!D133+Abr!D133+Mai!D133+Jun!D133+Jul!D133+Ago!D133+Set!D133+Out!D133+Nov!D133+Dez!D133)</f>
        <v>572</v>
      </c>
      <c r="E133" s="9">
        <f>SUM(Jan!E133+Fev!E133+Mar!E133+Abr!E133+Mai!E133+Jun!E133+Jul!E133+Ago!E133+Set!E133+Out!E133+Nov!E133+Dez!E133)</f>
        <v>379</v>
      </c>
      <c r="F133" s="9">
        <f>Mar!F133</f>
        <v>7324</v>
      </c>
      <c r="G133" s="9">
        <f>Mar!G133</f>
        <v>0</v>
      </c>
      <c r="H133" s="9">
        <f>SUM(Jan!H133+Fev!H133+Mar!H133+Abr!H133+Mai!H133+Jun!H133+Jul!H133+Ago!H133+Set!H133+Out!H133+Nov!H133+Dez!H133)</f>
        <v>549</v>
      </c>
      <c r="I133" s="9">
        <f>SUM(Jan!I133+Fev!I133+Mar!I133+Abr!I133+Mai!I133+Jun!I133+Jul!I133+Ago!I133+Set!I133+Out!I133+Nov!I133+Dez!I133)</f>
        <v>114</v>
      </c>
      <c r="J133" s="9">
        <f>SUM(Jan!J133+Fev!J133+Mar!J133+Abr!J133+Mai!J133+Jun!J133+Jul!J133+Ago!J133+Set!J133+Out!J133+Nov!J133+Dez!J133)</f>
        <v>834</v>
      </c>
      <c r="K133" s="9">
        <f>SUM(Jan!K133+Fev!K133+Mar!K133+Abr!K133+Mai!K133+Jun!K133+Jul!K133+Ago!K133+Set!K133+Out!K133+Nov!K133+Dez!K133)</f>
        <v>95</v>
      </c>
      <c r="L133" s="10">
        <f t="shared" si="13"/>
        <v>0.95079839023756973</v>
      </c>
      <c r="M133" s="10">
        <f t="shared" si="14"/>
        <v>1.4580419580419581</v>
      </c>
      <c r="N133" s="10">
        <f t="shared" si="15"/>
        <v>0.66258741258741261</v>
      </c>
      <c r="O133" s="11">
        <f t="shared" si="16"/>
        <v>0.1366906474820144</v>
      </c>
    </row>
    <row r="134" spans="1:15" ht="12.75" x14ac:dyDescent="0.2">
      <c r="A134" s="8" t="s">
        <v>92</v>
      </c>
      <c r="B134" s="9">
        <f>SUM(Jan!B134+Fev!B134+Mar!B134+Abr!B134+Mai!B134+Jun!B134+Jul!B134+Ago!B134+Set!B134+Out!B134+Nov!B134+Dez!B134)</f>
        <v>35</v>
      </c>
      <c r="C134" s="9">
        <f>SUM(Jan!C134+Fev!C134+Mar!C134+Abr!C134+Mai!C134+Jun!C134+Jul!C134+Ago!C134+Set!C134+Out!C134+Nov!C134+Dez!C134)</f>
        <v>56</v>
      </c>
      <c r="D134" s="9">
        <f>SUM(Jan!D134+Fev!D134+Mar!D134+Abr!D134+Mai!D134+Jun!D134+Jul!D134+Ago!D134+Set!D134+Out!D134+Nov!D134+Dez!D134)</f>
        <v>621</v>
      </c>
      <c r="E134" s="9">
        <f>SUM(Jan!E134+Fev!E134+Mar!E134+Abr!E134+Mai!E134+Jun!E134+Jul!E134+Ago!E134+Set!E134+Out!E134+Nov!E134+Dez!E134)</f>
        <v>190</v>
      </c>
      <c r="F134" s="9">
        <f>Mar!F134</f>
        <v>5138</v>
      </c>
      <c r="G134" s="9">
        <f>Mar!G134</f>
        <v>743</v>
      </c>
      <c r="H134" s="9">
        <f>SUM(Jan!H134+Fev!H134+Mar!H134+Abr!H134+Mai!H134+Jun!H134+Jul!H134+Ago!H134+Set!H134+Out!H134+Nov!H134+Dez!H134)</f>
        <v>969</v>
      </c>
      <c r="I134" s="9">
        <f>SUM(Jan!I134+Fev!I134+Mar!I134+Abr!I134+Mai!I134+Jun!I134+Jul!I134+Ago!I134+Set!I134+Out!I134+Nov!I134+Dez!I134)</f>
        <v>57</v>
      </c>
      <c r="J134" s="9">
        <f>SUM(Jan!J134+Fev!J134+Mar!J134+Abr!J134+Mai!J134+Jun!J134+Jul!J134+Ago!J134+Set!J134+Out!J134+Nov!J134+Dez!J134)</f>
        <v>439</v>
      </c>
      <c r="K134" s="9">
        <f>SUM(Jan!K134+Fev!K134+Mar!K134+Abr!K134+Mai!K134+Jun!K134+Jul!K134+Ago!K134+Set!K134+Out!K134+Nov!K134+Dez!K134)</f>
        <v>138</v>
      </c>
      <c r="L134" s="10">
        <f t="shared" si="13"/>
        <v>0.96433933933933935</v>
      </c>
      <c r="M134" s="10">
        <f t="shared" si="14"/>
        <v>0.70692431561996782</v>
      </c>
      <c r="N134" s="10">
        <f t="shared" si="15"/>
        <v>0.30595813204508859</v>
      </c>
      <c r="O134" s="11">
        <f t="shared" si="16"/>
        <v>0.12984054669703873</v>
      </c>
    </row>
    <row r="135" spans="1:15" ht="12.75" x14ac:dyDescent="0.2">
      <c r="A135" s="8" t="s">
        <v>93</v>
      </c>
      <c r="B135" s="9">
        <f>SUM(Jan!B135+Fev!B135+Mar!B135+Abr!B135+Mai!B135+Jun!B135+Jul!B135+Ago!B135+Set!B135+Out!B135+Nov!B135+Dez!B135)</f>
        <v>54</v>
      </c>
      <c r="C135" s="9">
        <f>SUM(Jan!C135+Fev!C135+Mar!C135+Abr!C135+Mai!C135+Jun!C135+Jul!C135+Ago!C135+Set!C135+Out!C135+Nov!C135+Dez!C135)</f>
        <v>31</v>
      </c>
      <c r="D135" s="9">
        <f>SUM(Jan!D135+Fev!D135+Mar!D135+Abr!D135+Mai!D135+Jun!D135+Jul!D135+Ago!D135+Set!D135+Out!D135+Nov!D135+Dez!D135)</f>
        <v>543</v>
      </c>
      <c r="E135" s="9">
        <f>SUM(Jan!E135+Fev!E135+Mar!E135+Abr!E135+Mai!E135+Jun!E135+Jul!E135+Ago!E135+Set!E135+Out!E135+Nov!E135+Dez!E135)</f>
        <v>529</v>
      </c>
      <c r="F135" s="9">
        <f>Mar!F135</f>
        <v>2495</v>
      </c>
      <c r="G135" s="9">
        <f>Mar!G135</f>
        <v>507</v>
      </c>
      <c r="H135" s="9">
        <f>SUM(Jan!H135+Fev!H135+Mar!H135+Abr!H135+Mai!H135+Jun!H135+Jul!H135+Ago!H135+Set!H135+Out!H135+Nov!H135+Dez!H135)</f>
        <v>671</v>
      </c>
      <c r="I135" s="9">
        <f>SUM(Jan!I135+Fev!I135+Mar!I135+Abr!I135+Mai!I135+Jun!I135+Jul!I135+Ago!I135+Set!I135+Out!I135+Nov!I135+Dez!I135)</f>
        <v>132</v>
      </c>
      <c r="J135" s="9">
        <f>SUM(Jan!J135+Fev!J135+Mar!J135+Abr!J135+Mai!J135+Jun!J135+Jul!J135+Ago!J135+Set!J135+Out!J135+Nov!J135+Dez!J135)</f>
        <v>451</v>
      </c>
      <c r="K135" s="9">
        <f>SUM(Jan!K135+Fev!K135+Mar!K135+Abr!K135+Mai!K135+Jun!K135+Jul!K135+Ago!K135+Set!K135+Out!K135+Nov!K135+Dez!K135)</f>
        <v>145</v>
      </c>
      <c r="L135" s="10">
        <f t="shared" si="13"/>
        <v>0.82506613756613756</v>
      </c>
      <c r="M135" s="10">
        <f t="shared" si="14"/>
        <v>0.8305709023941068</v>
      </c>
      <c r="N135" s="10">
        <f t="shared" si="15"/>
        <v>0.97421731123388577</v>
      </c>
      <c r="O135" s="11">
        <f t="shared" si="16"/>
        <v>0.29268292682926828</v>
      </c>
    </row>
    <row r="136" spans="1:15" ht="12.75" x14ac:dyDescent="0.2">
      <c r="A136" s="8" t="s">
        <v>94</v>
      </c>
      <c r="B136" s="9">
        <f>SUM(Jan!B136+Fev!B136+Mar!B136+Abr!B136+Mai!B136+Jun!B136+Jul!B136+Ago!B136+Set!B136+Out!B136+Nov!B136+Dez!B136)</f>
        <v>37</v>
      </c>
      <c r="C136" s="9">
        <f>SUM(Jan!C136+Fev!C136+Mar!C136+Abr!C136+Mai!C136+Jun!C136+Jul!C136+Ago!C136+Set!C136+Out!C136+Nov!C136+Dez!C136)</f>
        <v>38</v>
      </c>
      <c r="D136" s="9">
        <f>SUM(Jan!D136+Fev!D136+Mar!D136+Abr!D136+Mai!D136+Jun!D136+Jul!D136+Ago!D136+Set!D136+Out!D136+Nov!D136+Dez!D136)</f>
        <v>502</v>
      </c>
      <c r="E136" s="9">
        <f>SUM(Jan!E136+Fev!E136+Mar!E136+Abr!E136+Mai!E136+Jun!E136+Jul!E136+Ago!E136+Set!E136+Out!E136+Nov!E136+Dez!E136)</f>
        <v>332</v>
      </c>
      <c r="F136" s="9">
        <f>Mar!F136</f>
        <v>3889</v>
      </c>
      <c r="G136" s="9">
        <f>Mar!G136</f>
        <v>402</v>
      </c>
      <c r="H136" s="9">
        <f>SUM(Jan!H136+Fev!H136+Mar!H136+Abr!H136+Mai!H136+Jun!H136+Jul!H136+Ago!H136+Set!H136+Out!H136+Nov!H136+Dez!H136)</f>
        <v>873</v>
      </c>
      <c r="I136" s="9">
        <f>SUM(Jan!I136+Fev!I136+Mar!I136+Abr!I136+Mai!I136+Jun!I136+Jul!I136+Ago!I136+Set!I136+Out!I136+Nov!I136+Dez!I136)</f>
        <v>46</v>
      </c>
      <c r="J136" s="9">
        <f>SUM(Jan!J136+Fev!J136+Mar!J136+Abr!J136+Mai!J136+Jun!J136+Jul!J136+Ago!J136+Set!J136+Out!J136+Nov!J136+Dez!J136)</f>
        <v>335</v>
      </c>
      <c r="K136" s="9">
        <f>SUM(Jan!K136+Fev!K136+Mar!K136+Abr!K136+Mai!K136+Jun!K136+Jul!K136+Ago!K136+Set!K136+Out!K136+Nov!K136+Dez!K136)</f>
        <v>154</v>
      </c>
      <c r="L136" s="10">
        <f t="shared" si="13"/>
        <v>0.92134565268893631</v>
      </c>
      <c r="M136" s="10">
        <f t="shared" si="14"/>
        <v>0.66733067729083662</v>
      </c>
      <c r="N136" s="10">
        <f t="shared" si="15"/>
        <v>0.66135458167330674</v>
      </c>
      <c r="O136" s="11">
        <f t="shared" si="16"/>
        <v>0.1373134328358209</v>
      </c>
    </row>
    <row r="137" spans="1:15" ht="22.5" x14ac:dyDescent="0.2">
      <c r="A137" s="8" t="s">
        <v>95</v>
      </c>
      <c r="B137" s="9">
        <f>SUM(Jan!B137+Fev!B137+Mar!B137+Abr!B137+Mai!B137+Jun!B137+Jul!B137+Ago!B137+Set!B137+Out!B137+Nov!B137+Dez!B137)</f>
        <v>13</v>
      </c>
      <c r="C137" s="9">
        <f>SUM(Jan!C137+Fev!C137+Mar!C137+Abr!C137+Mai!C137+Jun!C137+Jul!C137+Ago!C137+Set!C137+Out!C137+Nov!C137+Dez!C137)</f>
        <v>13</v>
      </c>
      <c r="D137" s="9">
        <f>SUM(Jan!D137+Fev!D137+Mar!D137+Abr!D137+Mai!D137+Jun!D137+Jul!D137+Ago!D137+Set!D137+Out!D137+Nov!D137+Dez!D137)</f>
        <v>385</v>
      </c>
      <c r="E137" s="9">
        <f>SUM(Jan!E137+Fev!E137+Mar!E137+Abr!E137+Mai!E137+Jun!E137+Jul!E137+Ago!E137+Set!E137+Out!E137+Nov!E137+Dez!E137)</f>
        <v>273</v>
      </c>
      <c r="F137" s="9">
        <f>Mar!F137</f>
        <v>1996</v>
      </c>
      <c r="G137" s="9">
        <f>Mar!G137</f>
        <v>0</v>
      </c>
      <c r="H137" s="9">
        <f>SUM(Jan!H137+Fev!H137+Mar!H137+Abr!H137+Mai!H137+Jun!H137+Jul!H137+Ago!H137+Set!H137+Out!H137+Nov!H137+Dez!H137)</f>
        <v>503</v>
      </c>
      <c r="I137" s="9">
        <f>SUM(Jan!I137+Fev!I137+Mar!I137+Abr!I137+Mai!I137+Jun!I137+Jul!I137+Ago!I137+Set!I137+Out!I137+Nov!I137+Dez!I137)</f>
        <v>17</v>
      </c>
      <c r="J137" s="9">
        <f>SUM(Jan!J137+Fev!J137+Mar!J137+Abr!J137+Mai!J137+Jun!J137+Jul!J137+Ago!J137+Set!J137+Out!J137+Nov!J137+Dez!J137)</f>
        <v>217</v>
      </c>
      <c r="K137" s="9">
        <f>SUM(Jan!K137+Fev!K137+Mar!K137+Abr!K137+Mai!K137+Jun!K137+Jul!K137+Ago!K137+Set!K137+Out!K137+Nov!K137+Dez!K137)</f>
        <v>1</v>
      </c>
      <c r="L137" s="10">
        <f t="shared" si="13"/>
        <v>0.87968267959453506</v>
      </c>
      <c r="M137" s="10">
        <f t="shared" si="14"/>
        <v>0.5636363636363636</v>
      </c>
      <c r="N137" s="10">
        <f t="shared" si="15"/>
        <v>0.70909090909090911</v>
      </c>
      <c r="O137" s="11">
        <f t="shared" si="16"/>
        <v>7.8341013824884786E-2</v>
      </c>
    </row>
    <row r="138" spans="1:15" ht="22.5" x14ac:dyDescent="0.2">
      <c r="A138" s="8" t="s">
        <v>96</v>
      </c>
      <c r="B138" s="9">
        <f>SUM(Jan!B138+Fev!B138+Mar!B138+Abr!B138+Mai!B138+Jun!B138+Jul!B138+Ago!B138+Set!B138+Out!B138+Nov!B138+Dez!B138)</f>
        <v>8</v>
      </c>
      <c r="C138" s="9">
        <f>SUM(Jan!C138+Fev!C138+Mar!C138+Abr!C138+Mai!C138+Jun!C138+Jul!C138+Ago!C138+Set!C138+Out!C138+Nov!C138+Dez!C138)</f>
        <v>9</v>
      </c>
      <c r="D138" s="9">
        <f>SUM(Jan!D138+Fev!D138+Mar!D138+Abr!D138+Mai!D138+Jun!D138+Jul!D138+Ago!D138+Set!D138+Out!D138+Nov!D138+Dez!D138)</f>
        <v>383</v>
      </c>
      <c r="E138" s="9">
        <f>SUM(Jan!E138+Fev!E138+Mar!E138+Abr!E138+Mai!E138+Jun!E138+Jul!E138+Ago!E138+Set!E138+Out!E138+Nov!E138+Dez!E138)</f>
        <v>322</v>
      </c>
      <c r="F138" s="9">
        <f>Mar!F138</f>
        <v>2335</v>
      </c>
      <c r="G138" s="9">
        <f>Mar!G138</f>
        <v>153</v>
      </c>
      <c r="H138" s="9">
        <f>SUM(Jan!H138+Fev!H138+Mar!H138+Abr!H138+Mai!H138+Jun!H138+Jul!H138+Ago!H138+Set!H138+Out!H138+Nov!H138+Dez!H138)</f>
        <v>490</v>
      </c>
      <c r="I138" s="9">
        <f>SUM(Jan!I138+Fev!I138+Mar!I138+Abr!I138+Mai!I138+Jun!I138+Jul!I138+Ago!I138+Set!I138+Out!I138+Nov!I138+Dez!I138)</f>
        <v>89</v>
      </c>
      <c r="J138" s="9">
        <f>SUM(Jan!J138+Fev!J138+Mar!J138+Abr!J138+Mai!J138+Jun!J138+Jul!J138+Ago!J138+Set!J138+Out!J138+Nov!J138+Dez!J138)</f>
        <v>336</v>
      </c>
      <c r="K138" s="9">
        <f>SUM(Jan!K138+Fev!K138+Mar!K138+Abr!K138+Mai!K138+Jun!K138+Jul!K138+Ago!K138+Set!K138+Out!K138+Nov!K138+Dez!K138)</f>
        <v>64</v>
      </c>
      <c r="L138" s="10">
        <f t="shared" si="13"/>
        <v>0.87881068874670676</v>
      </c>
      <c r="M138" s="10">
        <f t="shared" si="14"/>
        <v>0.87728459530026115</v>
      </c>
      <c r="N138" s="10">
        <f t="shared" si="15"/>
        <v>0.84073107049608353</v>
      </c>
      <c r="O138" s="11">
        <f t="shared" si="16"/>
        <v>0.26488095238095238</v>
      </c>
    </row>
    <row r="139" spans="1:15" ht="22.5" x14ac:dyDescent="0.2">
      <c r="A139" s="8" t="s">
        <v>97</v>
      </c>
      <c r="B139" s="9">
        <f>SUM(Jan!B139+Fev!B139+Mar!B139+Abr!B139+Mai!B139+Jun!B139+Jul!B139+Ago!B139+Set!B139+Out!B139+Nov!B139+Dez!B139)</f>
        <v>9</v>
      </c>
      <c r="C139" s="9">
        <f>SUM(Jan!C139+Fev!C139+Mar!C139+Abr!C139+Mai!C139+Jun!C139+Jul!C139+Ago!C139+Set!C139+Out!C139+Nov!C139+Dez!C139)</f>
        <v>27</v>
      </c>
      <c r="D139" s="9">
        <f>SUM(Jan!D139+Fev!D139+Mar!D139+Abr!D139+Mai!D139+Jun!D139+Jul!D139+Ago!D139+Set!D139+Out!D139+Nov!D139+Dez!D139)</f>
        <v>406</v>
      </c>
      <c r="E139" s="9">
        <f>SUM(Jan!E139+Fev!E139+Mar!E139+Abr!E139+Mai!E139+Jun!E139+Jul!E139+Ago!E139+Set!E139+Out!E139+Nov!E139+Dez!E139)</f>
        <v>326</v>
      </c>
      <c r="F139" s="9">
        <f>Mar!F139</f>
        <v>2083</v>
      </c>
      <c r="G139" s="9">
        <f>Mar!G139</f>
        <v>147</v>
      </c>
      <c r="H139" s="9">
        <f>SUM(Jan!H139+Fev!H139+Mar!H139+Abr!H139+Mai!H139+Jun!H139+Jul!H139+Ago!H139+Set!H139+Out!H139+Nov!H139+Dez!H139)</f>
        <v>568</v>
      </c>
      <c r="I139" s="9">
        <f>SUM(Jan!I139+Fev!I139+Mar!I139+Abr!I139+Mai!I139+Jun!I139+Jul!I139+Ago!I139+Set!I139+Out!I139+Nov!I139+Dez!I139)</f>
        <v>49</v>
      </c>
      <c r="J139" s="9">
        <f>SUM(Jan!J139+Fev!J139+Mar!J139+Abr!J139+Mai!J139+Jun!J139+Jul!J139+Ago!J139+Set!J139+Out!J139+Nov!J139+Dez!J139)</f>
        <v>356</v>
      </c>
      <c r="K139" s="9">
        <f>SUM(Jan!K139+Fev!K139+Mar!K139+Abr!K139+Mai!K139+Jun!K139+Jul!K139+Ago!K139+Set!K139+Out!K139+Nov!K139+Dez!K139)</f>
        <v>100</v>
      </c>
      <c r="L139" s="10">
        <f t="shared" si="13"/>
        <v>0.86467413864674136</v>
      </c>
      <c r="M139" s="10">
        <f t="shared" si="14"/>
        <v>0.87684729064039413</v>
      </c>
      <c r="N139" s="10">
        <f t="shared" si="15"/>
        <v>0.80295566502463056</v>
      </c>
      <c r="O139" s="11">
        <f t="shared" si="16"/>
        <v>0.13764044943820225</v>
      </c>
    </row>
    <row r="140" spans="1:15" ht="22.5" x14ac:dyDescent="0.2">
      <c r="A140" s="8" t="s">
        <v>98</v>
      </c>
      <c r="B140" s="9">
        <f>SUM(Jan!B140+Fev!B140+Mar!B140+Abr!B140+Mai!B140+Jun!B140+Jul!B140+Ago!B140+Set!B140+Out!B140+Nov!B140+Dez!B140)</f>
        <v>40</v>
      </c>
      <c r="C140" s="9">
        <f>SUM(Jan!C140+Fev!C140+Mar!C140+Abr!C140+Mai!C140+Jun!C140+Jul!C140+Ago!C140+Set!C140+Out!C140+Nov!C140+Dez!C140)</f>
        <v>42</v>
      </c>
      <c r="D140" s="9">
        <f>SUM(Jan!D140+Fev!D140+Mar!D140+Abr!D140+Mai!D140+Jun!D140+Jul!D140+Ago!D140+Set!D140+Out!D140+Nov!D140+Dez!D140)</f>
        <v>95</v>
      </c>
      <c r="E140" s="9">
        <f>SUM(Jan!E140+Fev!E140+Mar!E140+Abr!E140+Mai!E140+Jun!E140+Jul!E140+Ago!E140+Set!E140+Out!E140+Nov!E140+Dez!E140)</f>
        <v>68</v>
      </c>
      <c r="F140" s="9">
        <f>Mar!F140</f>
        <v>1425</v>
      </c>
      <c r="G140" s="9">
        <f>Mar!G140</f>
        <v>215</v>
      </c>
      <c r="H140" s="9">
        <f>SUM(Jan!H140+Fev!H140+Mar!H140+Abr!H140+Mai!H140+Jun!H140+Jul!H140+Ago!H140+Set!H140+Out!H140+Nov!H140+Dez!H140)</f>
        <v>371</v>
      </c>
      <c r="I140" s="9">
        <f>SUM(Jan!I140+Fev!I140+Mar!I140+Abr!I140+Mai!I140+Jun!I140+Jul!I140+Ago!I140+Set!I140+Out!I140+Nov!I140+Dez!I140)</f>
        <v>6</v>
      </c>
      <c r="J140" s="9">
        <f>SUM(Jan!J140+Fev!J140+Mar!J140+Abr!J140+Mai!J140+Jun!J140+Jul!J140+Ago!J140+Set!J140+Out!J140+Nov!J140+Dez!J140)</f>
        <v>100</v>
      </c>
      <c r="K140" s="9">
        <f>SUM(Jan!K140+Fev!K140+Mar!K140+Abr!K140+Mai!K140+Jun!K140+Jul!K140+Ago!K140+Set!K140+Out!K140+Nov!K140+Dez!K140)</f>
        <v>54</v>
      </c>
      <c r="L140" s="10">
        <f t="shared" si="13"/>
        <v>0.95445411922304091</v>
      </c>
      <c r="M140" s="10">
        <f t="shared" si="14"/>
        <v>1.0526315789473684</v>
      </c>
      <c r="N140" s="10">
        <f t="shared" si="15"/>
        <v>0.71578947368421053</v>
      </c>
      <c r="O140" s="11">
        <f t="shared" si="16"/>
        <v>0.06</v>
      </c>
    </row>
    <row r="141" spans="1:15" ht="12.75" x14ac:dyDescent="0.2">
      <c r="A141" s="8" t="s">
        <v>99</v>
      </c>
      <c r="B141" s="9">
        <f>SUM(Jan!B141+Fev!B141+Mar!B141+Abr!B141+Mai!B141+Jun!B141+Jul!B141+Ago!B141+Set!B141+Out!B141+Nov!B141+Dez!B141)</f>
        <v>35</v>
      </c>
      <c r="C141" s="9">
        <f>SUM(Jan!C141+Fev!C141+Mar!C141+Abr!C141+Mai!C141+Jun!C141+Jul!C141+Ago!C141+Set!C141+Out!C141+Nov!C141+Dez!C141)</f>
        <v>32</v>
      </c>
      <c r="D141" s="9">
        <f>SUM(Jan!D141+Fev!D141+Mar!D141+Abr!D141+Mai!D141+Jun!D141+Jul!D141+Ago!D141+Set!D141+Out!D141+Nov!D141+Dez!D141)</f>
        <v>337</v>
      </c>
      <c r="E141" s="9">
        <f>SUM(Jan!E141+Fev!E141+Mar!E141+Abr!E141+Mai!E141+Jun!E141+Jul!E141+Ago!E141+Set!E141+Out!E141+Nov!E141+Dez!E141)</f>
        <v>238</v>
      </c>
      <c r="F141" s="9">
        <f>Mar!F141</f>
        <v>2413</v>
      </c>
      <c r="G141" s="9">
        <f>Mar!G141</f>
        <v>354</v>
      </c>
      <c r="H141" s="9">
        <f>SUM(Jan!H141+Fev!H141+Mar!H141+Abr!H141+Mai!H141+Jun!H141+Jul!H141+Ago!H141+Set!H141+Out!H141+Nov!H141+Dez!H141)</f>
        <v>455</v>
      </c>
      <c r="I141" s="9">
        <f>SUM(Jan!I141+Fev!I141+Mar!I141+Abr!I141+Mai!I141+Jun!I141+Jul!I141+Ago!I141+Set!I141+Out!I141+Nov!I141+Dez!I141)</f>
        <v>61</v>
      </c>
      <c r="J141" s="9">
        <f>SUM(Jan!J141+Fev!J141+Mar!J141+Abr!J141+Mai!J141+Jun!J141+Jul!J141+Ago!J141+Set!J141+Out!J141+Nov!J141+Dez!J141)</f>
        <v>249</v>
      </c>
      <c r="K141" s="9">
        <f>SUM(Jan!K141+Fev!K141+Mar!K141+Abr!K141+Mai!K141+Jun!K141+Jul!K141+Ago!K141+Set!K141+Out!K141+Nov!K141+Dez!K141)</f>
        <v>107</v>
      </c>
      <c r="L141" s="10">
        <f t="shared" si="13"/>
        <v>0.91022255752546211</v>
      </c>
      <c r="M141" s="10">
        <f t="shared" si="14"/>
        <v>0.73887240356083084</v>
      </c>
      <c r="N141" s="10">
        <f t="shared" si="15"/>
        <v>0.70623145400593468</v>
      </c>
      <c r="O141" s="11">
        <f t="shared" si="16"/>
        <v>0.24497991967871485</v>
      </c>
    </row>
    <row r="142" spans="1:15" ht="12.75" x14ac:dyDescent="0.2">
      <c r="A142" s="8" t="s">
        <v>100</v>
      </c>
      <c r="B142" s="9">
        <f>SUM(Jan!B142+Fev!B142+Mar!B142+Abr!B142+Mai!B142+Jun!B142+Jul!B142+Ago!B142+Set!B142+Out!B142+Nov!B142+Dez!B142)</f>
        <v>52</v>
      </c>
      <c r="C142" s="9">
        <f>SUM(Jan!C142+Fev!C142+Mar!C142+Abr!C142+Mai!C142+Jun!C142+Jul!C142+Ago!C142+Set!C142+Out!C142+Nov!C142+Dez!C142)</f>
        <v>64</v>
      </c>
      <c r="D142" s="9">
        <f>SUM(Jan!D142+Fev!D142+Mar!D142+Abr!D142+Mai!D142+Jun!D142+Jul!D142+Ago!D142+Set!D142+Out!D142+Nov!D142+Dez!D142)</f>
        <v>598</v>
      </c>
      <c r="E142" s="9">
        <f>SUM(Jan!E142+Fev!E142+Mar!E142+Abr!E142+Mai!E142+Jun!E142+Jul!E142+Ago!E142+Set!E142+Out!E142+Nov!E142+Dez!E142)</f>
        <v>488</v>
      </c>
      <c r="F142" s="9">
        <f>Mar!F142</f>
        <v>3232</v>
      </c>
      <c r="G142" s="9">
        <f>Mar!G142</f>
        <v>479</v>
      </c>
      <c r="H142" s="9">
        <f>SUM(Jan!H142+Fev!H142+Mar!H142+Abr!H142+Mai!H142+Jun!H142+Jul!H142+Ago!H142+Set!H142+Out!H142+Nov!H142+Dez!H142)</f>
        <v>921</v>
      </c>
      <c r="I142" s="9">
        <f>SUM(Jan!I142+Fev!I142+Mar!I142+Abr!I142+Mai!I142+Jun!I142+Jul!I142+Ago!I142+Set!I142+Out!I142+Nov!I142+Dez!I142)</f>
        <v>73</v>
      </c>
      <c r="J142" s="9">
        <f>SUM(Jan!J142+Fev!J142+Mar!J142+Abr!J142+Mai!J142+Jun!J142+Jul!J142+Ago!J142+Set!J142+Out!J142+Nov!J142+Dez!J142)</f>
        <v>583</v>
      </c>
      <c r="K142" s="9">
        <f>SUM(Jan!K142+Fev!K142+Mar!K142+Abr!K142+Mai!K142+Jun!K142+Jul!K142+Ago!K142+Set!K142+Out!K142+Nov!K142+Dez!K142)</f>
        <v>167</v>
      </c>
      <c r="L142" s="10">
        <f t="shared" si="13"/>
        <v>0.86881720430107523</v>
      </c>
      <c r="M142" s="10">
        <f t="shared" si="14"/>
        <v>0.97491638795986624</v>
      </c>
      <c r="N142" s="10">
        <f t="shared" si="15"/>
        <v>0.81605351170568563</v>
      </c>
      <c r="O142" s="11">
        <f t="shared" si="16"/>
        <v>0.12521440823327615</v>
      </c>
    </row>
    <row r="143" spans="1:15" ht="12.75" x14ac:dyDescent="0.2">
      <c r="A143" s="8" t="s">
        <v>101</v>
      </c>
      <c r="B143" s="9">
        <f>SUM(Jan!B143+Fev!B143+Mar!B143+Abr!B143+Mai!B143+Jun!B143+Jul!B143+Ago!B143+Set!B143+Out!B143+Nov!B143+Dez!B143)</f>
        <v>29</v>
      </c>
      <c r="C143" s="9">
        <f>SUM(Jan!C143+Fev!C143+Mar!C143+Abr!C143+Mai!C143+Jun!C143+Jul!C143+Ago!C143+Set!C143+Out!C143+Nov!C143+Dez!C143)</f>
        <v>20</v>
      </c>
      <c r="D143" s="9">
        <f>SUM(Jan!D143+Fev!D143+Mar!D143+Abr!D143+Mai!D143+Jun!D143+Jul!D143+Ago!D143+Set!D143+Out!D143+Nov!D143+Dez!D143)</f>
        <v>262</v>
      </c>
      <c r="E143" s="9">
        <f>SUM(Jan!E143+Fev!E143+Mar!E143+Abr!E143+Mai!E143+Jun!E143+Jul!E143+Ago!E143+Set!E143+Out!E143+Nov!E143+Dez!E143)</f>
        <v>137</v>
      </c>
      <c r="F143" s="9">
        <f>Mar!F143</f>
        <v>1541</v>
      </c>
      <c r="G143" s="9">
        <f>Mar!G143</f>
        <v>225</v>
      </c>
      <c r="H143" s="9">
        <f>SUM(Jan!H143+Fev!H143+Mar!H143+Abr!H143+Mai!H143+Jun!H143+Jul!H143+Ago!H143+Set!H143+Out!H143+Nov!H143+Dez!H143)</f>
        <v>460</v>
      </c>
      <c r="I143" s="9">
        <f>SUM(Jan!I143+Fev!I143+Mar!I143+Abr!I143+Mai!I143+Jun!I143+Jul!I143+Ago!I143+Set!I143+Out!I143+Nov!I143+Dez!I143)</f>
        <v>39</v>
      </c>
      <c r="J143" s="9">
        <f>SUM(Jan!J143+Fev!J143+Mar!J143+Abr!J143+Mai!J143+Jun!J143+Jul!J143+Ago!J143+Set!J143+Out!J143+Nov!J143+Dez!J143)</f>
        <v>151</v>
      </c>
      <c r="K143" s="9">
        <f>SUM(Jan!K143+Fev!K143+Mar!K143+Abr!K143+Mai!K143+Jun!K143+Jul!K143+Ago!K143+Set!K143+Out!K143+Nov!K143+Dez!K143)</f>
        <v>100</v>
      </c>
      <c r="L143" s="10">
        <f t="shared" si="13"/>
        <v>0.91835518474374256</v>
      </c>
      <c r="M143" s="10">
        <f t="shared" si="14"/>
        <v>0.57633587786259544</v>
      </c>
      <c r="N143" s="10">
        <f t="shared" si="15"/>
        <v>0.52290076335877866</v>
      </c>
      <c r="O143" s="11">
        <f t="shared" si="16"/>
        <v>0.25827814569536423</v>
      </c>
    </row>
    <row r="144" spans="1:15" ht="12.75" x14ac:dyDescent="0.2">
      <c r="A144" s="8" t="s">
        <v>102</v>
      </c>
      <c r="B144" s="9">
        <f>SUM(Jan!B144+Fev!B144+Mar!B144+Abr!B144+Mai!B144+Jun!B144+Jul!B144+Ago!B144+Set!B144+Out!B144+Nov!B144+Dez!B144)</f>
        <v>26</v>
      </c>
      <c r="C144" s="9">
        <f>SUM(Jan!C144+Fev!C144+Mar!C144+Abr!C144+Mai!C144+Jun!C144+Jul!C144+Ago!C144+Set!C144+Out!C144+Nov!C144+Dez!C144)</f>
        <v>22</v>
      </c>
      <c r="D144" s="9">
        <f>SUM(Jan!D144+Fev!D144+Mar!D144+Abr!D144+Mai!D144+Jun!D144+Jul!D144+Ago!D144+Set!D144+Out!D144+Nov!D144+Dez!D144)</f>
        <v>274</v>
      </c>
      <c r="E144" s="9">
        <f>SUM(Jan!E144+Fev!E144+Mar!E144+Abr!E144+Mai!E144+Jun!E144+Jul!E144+Ago!E144+Set!E144+Out!E144+Nov!E144+Dez!E144)</f>
        <v>211</v>
      </c>
      <c r="F144" s="9">
        <f>Mar!F144</f>
        <v>1515</v>
      </c>
      <c r="G144" s="9">
        <f>Mar!G144</f>
        <v>254</v>
      </c>
      <c r="H144" s="9">
        <f>SUM(Jan!H144+Fev!H144+Mar!H144+Abr!H144+Mai!H144+Jun!H144+Jul!H144+Ago!H144+Set!H144+Out!H144+Nov!H144+Dez!H144)</f>
        <v>459</v>
      </c>
      <c r="I144" s="9">
        <f>SUM(Jan!I144+Fev!I144+Mar!I144+Abr!I144+Mai!I144+Jun!I144+Jul!I144+Ago!I144+Set!I144+Out!I144+Nov!I144+Dez!I144)</f>
        <v>60</v>
      </c>
      <c r="J144" s="9">
        <f>SUM(Jan!J144+Fev!J144+Mar!J144+Abr!J144+Mai!J144+Jun!J144+Jul!J144+Ago!J144+Set!J144+Out!J144+Nov!J144+Dez!J144)</f>
        <v>225</v>
      </c>
      <c r="K144" s="9">
        <f>SUM(Jan!K144+Fev!K144+Mar!K144+Abr!K144+Mai!K144+Jun!K144+Jul!K144+Ago!K144+Set!K144+Out!K144+Nov!K144+Dez!K144)</f>
        <v>67</v>
      </c>
      <c r="L144" s="10">
        <f t="shared" si="13"/>
        <v>0.8777520278099652</v>
      </c>
      <c r="M144" s="10">
        <f t="shared" si="14"/>
        <v>0.82116788321167888</v>
      </c>
      <c r="N144" s="10">
        <f t="shared" si="15"/>
        <v>0.77007299270072993</v>
      </c>
      <c r="O144" s="11">
        <f t="shared" si="16"/>
        <v>0.26666666666666666</v>
      </c>
    </row>
    <row r="145" spans="1:15" ht="12.75" x14ac:dyDescent="0.2">
      <c r="A145" s="8" t="s">
        <v>103</v>
      </c>
      <c r="B145" s="9">
        <f>SUM(Jan!B145+Fev!B145+Mar!B145+Abr!B145+Mai!B145+Jun!B145+Jul!B145+Ago!B145+Set!B145+Out!B145+Nov!B145+Dez!B145)</f>
        <v>29</v>
      </c>
      <c r="C145" s="9">
        <f>SUM(Jan!C145+Fev!C145+Mar!C145+Abr!C145+Mai!C145+Jun!C145+Jul!C145+Ago!C145+Set!C145+Out!C145+Nov!C145+Dez!C145)</f>
        <v>10</v>
      </c>
      <c r="D145" s="9">
        <f>SUM(Jan!D145+Fev!D145+Mar!D145+Abr!D145+Mai!D145+Jun!D145+Jul!D145+Ago!D145+Set!D145+Out!D145+Nov!D145+Dez!D145)</f>
        <v>356</v>
      </c>
      <c r="E145" s="9">
        <f>SUM(Jan!E145+Fev!E145+Mar!E145+Abr!E145+Mai!E145+Jun!E145+Jul!E145+Ago!E145+Set!E145+Out!E145+Nov!E145+Dez!E145)</f>
        <v>358</v>
      </c>
      <c r="F145" s="9">
        <f>Mar!F145</f>
        <v>3779</v>
      </c>
      <c r="G145" s="9">
        <f>Mar!G145</f>
        <v>487</v>
      </c>
      <c r="H145" s="9">
        <f>SUM(Jan!H145+Fev!H145+Mar!H145+Abr!H145+Mai!H145+Jun!H145+Jul!H145+Ago!H145+Set!H145+Out!H145+Nov!H145+Dez!H145)</f>
        <v>1020</v>
      </c>
      <c r="I145" s="9">
        <f>SUM(Jan!I145+Fev!I145+Mar!I145+Abr!I145+Mai!I145+Jun!I145+Jul!I145+Ago!I145+Set!I145+Out!I145+Nov!I145+Dez!I145)</f>
        <v>24</v>
      </c>
      <c r="J145" s="9">
        <f>SUM(Jan!J145+Fev!J145+Mar!J145+Abr!J145+Mai!J145+Jun!J145+Jul!J145+Ago!J145+Set!J145+Out!J145+Nov!J145+Dez!J145)</f>
        <v>334</v>
      </c>
      <c r="K145" s="9">
        <f>SUM(Jan!K145+Fev!K145+Mar!K145+Abr!K145+Mai!K145+Jun!K145+Jul!K145+Ago!K145+Set!K145+Out!K145+Nov!K145+Dez!K145)</f>
        <v>31</v>
      </c>
      <c r="L145" s="10">
        <f t="shared" si="13"/>
        <v>0.9134638627024414</v>
      </c>
      <c r="M145" s="10">
        <f t="shared" si="14"/>
        <v>0.9382022471910112</v>
      </c>
      <c r="N145" s="10">
        <f t="shared" si="15"/>
        <v>1.0056179775280898</v>
      </c>
      <c r="O145" s="11">
        <f t="shared" si="16"/>
        <v>7.1856287425149698E-2</v>
      </c>
    </row>
    <row r="146" spans="1:15" ht="12.75" x14ac:dyDescent="0.2">
      <c r="A146" s="8" t="s">
        <v>104</v>
      </c>
      <c r="B146" s="9">
        <f>SUM(Jan!B146+Fev!B146+Mar!B146+Abr!B146+Mai!B146+Jun!B146+Jul!B146+Ago!B146+Set!B146+Out!B146+Nov!B146+Dez!B146)</f>
        <v>32</v>
      </c>
      <c r="C146" s="9">
        <f>SUM(Jan!C146+Fev!C146+Mar!C146+Abr!C146+Mai!C146+Jun!C146+Jul!C146+Ago!C146+Set!C146+Out!C146+Nov!C146+Dez!C146)</f>
        <v>37</v>
      </c>
      <c r="D146" s="9">
        <f>SUM(Jan!D146+Fev!D146+Mar!D146+Abr!D146+Mai!D146+Jun!D146+Jul!D146+Ago!D146+Set!D146+Out!D146+Nov!D146+Dez!D146)</f>
        <v>522</v>
      </c>
      <c r="E146" s="9">
        <f>SUM(Jan!E146+Fev!E146+Mar!E146+Abr!E146+Mai!E146+Jun!E146+Jul!E146+Ago!E146+Set!E146+Out!E146+Nov!E146+Dez!E146)</f>
        <v>658</v>
      </c>
      <c r="F146" s="9">
        <f>Mar!F146</f>
        <v>3407</v>
      </c>
      <c r="G146" s="9">
        <f>Mar!G146</f>
        <v>184</v>
      </c>
      <c r="H146" s="9">
        <f>SUM(Jan!H146+Fev!H146+Mar!H146+Abr!H146+Mai!H146+Jun!H146+Jul!H146+Ago!H146+Set!H146+Out!H146+Nov!H146+Dez!H146)</f>
        <v>917</v>
      </c>
      <c r="I146" s="9">
        <f>SUM(Jan!I146+Fev!I146+Mar!I146+Abr!I146+Mai!I146+Jun!I146+Jul!I146+Ago!I146+Set!I146+Out!I146+Nov!I146+Dez!I146)</f>
        <v>175</v>
      </c>
      <c r="J146" s="9">
        <f>SUM(Jan!J146+Fev!J146+Mar!J146+Abr!J146+Mai!J146+Jun!J146+Jul!J146+Ago!J146+Set!J146+Out!J146+Nov!J146+Dez!J146)</f>
        <v>637</v>
      </c>
      <c r="K146" s="9">
        <f>SUM(Jan!K146+Fev!K146+Mar!K146+Abr!K146+Mai!K146+Jun!K146+Jul!K146+Ago!K146+Set!K146+Out!K146+Nov!K146+Dez!K146)</f>
        <v>190</v>
      </c>
      <c r="L146" s="10">
        <f t="shared" si="13"/>
        <v>0.83813038130381301</v>
      </c>
      <c r="M146" s="10">
        <f t="shared" si="14"/>
        <v>1.2203065134099618</v>
      </c>
      <c r="N146" s="10">
        <f t="shared" si="15"/>
        <v>1.2605363984674329</v>
      </c>
      <c r="O146" s="11">
        <f t="shared" si="16"/>
        <v>0.27472527472527475</v>
      </c>
    </row>
    <row r="147" spans="1:15" ht="12.75" x14ac:dyDescent="0.2">
      <c r="A147" s="8" t="s">
        <v>105</v>
      </c>
      <c r="B147" s="9">
        <f>SUM(Jan!B147+Fev!B147+Mar!B147+Abr!B147+Mai!B147+Jun!B147+Jul!B147+Ago!B147+Set!B147+Out!B147+Nov!B147+Dez!B147)</f>
        <v>56</v>
      </c>
      <c r="C147" s="9">
        <f>SUM(Jan!C147+Fev!C147+Mar!C147+Abr!C147+Mai!C147+Jun!C147+Jul!C147+Ago!C147+Set!C147+Out!C147+Nov!C147+Dez!C147)</f>
        <v>37</v>
      </c>
      <c r="D147" s="9">
        <f>SUM(Jan!D147+Fev!D147+Mar!D147+Abr!D147+Mai!D147+Jun!D147+Jul!D147+Ago!D147+Set!D147+Out!D147+Nov!D147+Dez!D147)</f>
        <v>35</v>
      </c>
      <c r="E147" s="9">
        <f>SUM(Jan!E147+Fev!E147+Mar!E147+Abr!E147+Mai!E147+Jun!E147+Jul!E147+Ago!E147+Set!E147+Out!E147+Nov!E147+Dez!E147)</f>
        <v>70</v>
      </c>
      <c r="F147" s="9">
        <f>Mar!F147</f>
        <v>1482</v>
      </c>
      <c r="G147" s="9">
        <f>Mar!G147</f>
        <v>422</v>
      </c>
      <c r="H147" s="9">
        <f>SUM(Jan!H147+Fev!H147+Mar!H147+Abr!H147+Mai!H147+Jun!H147+Jul!H147+Ago!H147+Set!H147+Out!H147+Nov!H147+Dez!H147)</f>
        <v>470</v>
      </c>
      <c r="I147" s="9">
        <f>SUM(Jan!I147+Fev!I147+Mar!I147+Abr!I147+Mai!I147+Jun!I147+Jul!I147+Ago!I147+Set!I147+Out!I147+Nov!I147+Dez!I147)</f>
        <v>0</v>
      </c>
      <c r="J147" s="9">
        <f>SUM(Jan!J147+Fev!J147+Mar!J147+Abr!J147+Mai!J147+Jun!J147+Jul!J147+Ago!J147+Set!J147+Out!J147+Nov!J147+Dez!J147)</f>
        <v>64</v>
      </c>
      <c r="K147" s="9">
        <f>SUM(Jan!K147+Fev!K147+Mar!K147+Abr!K147+Mai!K147+Jun!K147+Jul!K147+Ago!K147+Set!K147+Out!K147+Nov!K147+Dez!K147)</f>
        <v>58</v>
      </c>
      <c r="L147" s="10">
        <f t="shared" si="13"/>
        <v>0.95489690721649489</v>
      </c>
      <c r="M147" s="10">
        <f t="shared" si="14"/>
        <v>1.8285714285714285</v>
      </c>
      <c r="N147" s="10">
        <f t="shared" si="15"/>
        <v>2</v>
      </c>
      <c r="O147" s="11">
        <f t="shared" si="16"/>
        <v>0</v>
      </c>
    </row>
    <row r="148" spans="1:15" ht="22.5" x14ac:dyDescent="0.2">
      <c r="A148" s="8" t="s">
        <v>106</v>
      </c>
      <c r="B148" s="9">
        <f>SUM(Jan!B148+Fev!B148+Mar!B148+Abr!B148+Mai!B148+Jun!B148+Jul!B148+Ago!B148+Set!B148+Out!B148+Nov!B148+Dez!B148)</f>
        <v>8</v>
      </c>
      <c r="C148" s="9">
        <f>SUM(Jan!C148+Fev!C148+Mar!C148+Abr!C148+Mai!C148+Jun!C148+Jul!C148+Ago!C148+Set!C148+Out!C148+Nov!C148+Dez!C148)</f>
        <v>11</v>
      </c>
      <c r="D148" s="9">
        <f>SUM(Jan!D148+Fev!D148+Mar!D148+Abr!D148+Mai!D148+Jun!D148+Jul!D148+Ago!D148+Set!D148+Out!D148+Nov!D148+Dez!D148)</f>
        <v>292</v>
      </c>
      <c r="E148" s="9">
        <f>SUM(Jan!E148+Fev!E148+Mar!E148+Abr!E148+Mai!E148+Jun!E148+Jul!E148+Ago!E148+Set!E148+Out!E148+Nov!E148+Dez!E148)</f>
        <v>220</v>
      </c>
      <c r="F148" s="9">
        <f>Mar!F148</f>
        <v>1681</v>
      </c>
      <c r="G148" s="9">
        <f>Mar!G148</f>
        <v>265</v>
      </c>
      <c r="H148" s="9">
        <f>SUM(Jan!H148+Fev!H148+Mar!H148+Abr!H148+Mai!H148+Jun!H148+Jul!H148+Ago!H148+Set!H148+Out!H148+Nov!H148+Dez!H148)</f>
        <v>674</v>
      </c>
      <c r="I148" s="9">
        <f>SUM(Jan!I148+Fev!I148+Mar!I148+Abr!I148+Mai!I148+Jun!I148+Jul!I148+Ago!I148+Set!I148+Out!I148+Nov!I148+Dez!I148)</f>
        <v>21</v>
      </c>
      <c r="J148" s="9">
        <f>SUM(Jan!J148+Fev!J148+Mar!J148+Abr!J148+Mai!J148+Jun!J148+Jul!J148+Ago!J148+Set!J148+Out!J148+Nov!J148+Dez!J148)</f>
        <v>331</v>
      </c>
      <c r="K148" s="9">
        <f>SUM(Jan!K148+Fev!K148+Mar!K148+Abr!K148+Mai!K148+Jun!K148+Jul!K148+Ago!K148+Set!K148+Out!K148+Nov!K148+Dez!K148)</f>
        <v>30</v>
      </c>
      <c r="L148" s="10">
        <f t="shared" si="13"/>
        <v>0.88427143608627035</v>
      </c>
      <c r="M148" s="10">
        <f t="shared" si="14"/>
        <v>1.1335616438356164</v>
      </c>
      <c r="N148" s="10">
        <f t="shared" si="15"/>
        <v>0.75342465753424659</v>
      </c>
      <c r="O148" s="11">
        <f t="shared" si="16"/>
        <v>6.3444108761329304E-2</v>
      </c>
    </row>
    <row r="149" spans="1:15" ht="22.5" x14ac:dyDescent="0.2">
      <c r="A149" s="8" t="s">
        <v>107</v>
      </c>
      <c r="B149" s="9">
        <f>SUM(Jan!B149+Fev!B149+Mar!B149+Abr!B149+Mai!B149+Jun!B149+Jul!B149+Ago!B149+Set!B149+Out!B149+Nov!B149+Dez!B149)</f>
        <v>12</v>
      </c>
      <c r="C149" s="9">
        <f>SUM(Jan!C149+Fev!C149+Mar!C149+Abr!C149+Mai!C149+Jun!C149+Jul!C149+Ago!C149+Set!C149+Out!C149+Nov!C149+Dez!C149)</f>
        <v>17</v>
      </c>
      <c r="D149" s="9">
        <f>SUM(Jan!D149+Fev!D149+Mar!D149+Abr!D149+Mai!D149+Jun!D149+Jul!D149+Ago!D149+Set!D149+Out!D149+Nov!D149+Dez!D149)</f>
        <v>392</v>
      </c>
      <c r="E149" s="9">
        <f>SUM(Jan!E149+Fev!E149+Mar!E149+Abr!E149+Mai!E149+Jun!E149+Jul!E149+Ago!E149+Set!E149+Out!E149+Nov!E149+Dez!E149)</f>
        <v>471</v>
      </c>
      <c r="F149" s="9">
        <f>Mar!F149</f>
        <v>1829</v>
      </c>
      <c r="G149" s="9">
        <f>Mar!G149</f>
        <v>210</v>
      </c>
      <c r="H149" s="9">
        <f>SUM(Jan!H149+Fev!H149+Mar!H149+Abr!H149+Mai!H149+Jun!H149+Jul!H149+Ago!H149+Set!H149+Out!H149+Nov!H149+Dez!H149)</f>
        <v>516</v>
      </c>
      <c r="I149" s="9">
        <f>SUM(Jan!I149+Fev!I149+Mar!I149+Abr!I149+Mai!I149+Jun!I149+Jul!I149+Ago!I149+Set!I149+Out!I149+Nov!I149+Dez!I149)</f>
        <v>85</v>
      </c>
      <c r="J149" s="9">
        <f>SUM(Jan!J149+Fev!J149+Mar!J149+Abr!J149+Mai!J149+Jun!J149+Jul!J149+Ago!J149+Set!J149+Out!J149+Nov!J149+Dez!J149)</f>
        <v>494</v>
      </c>
      <c r="K149" s="9">
        <f>SUM(Jan!K149+Fev!K149+Mar!K149+Abr!K149+Mai!K149+Jun!K149+Jul!K149+Ago!K149+Set!K149+Out!K149+Nov!K149+Dez!K149)</f>
        <v>138</v>
      </c>
      <c r="L149" s="10">
        <f t="shared" si="13"/>
        <v>0.79521739130434788</v>
      </c>
      <c r="M149" s="10">
        <f t="shared" si="14"/>
        <v>1.260204081632653</v>
      </c>
      <c r="N149" s="10">
        <f t="shared" si="15"/>
        <v>1.2015306122448979</v>
      </c>
      <c r="O149" s="11">
        <f t="shared" si="16"/>
        <v>0.17206477732793521</v>
      </c>
    </row>
    <row r="150" spans="1:15" ht="22.5" x14ac:dyDescent="0.2">
      <c r="A150" s="8" t="s">
        <v>108</v>
      </c>
      <c r="B150" s="9">
        <f>SUM(Jan!B150+Fev!B150+Mar!B150+Abr!B150+Mai!B150+Jun!B150+Jul!B150+Ago!B150+Set!B150+Out!B150+Nov!B150+Dez!B150)</f>
        <v>36</v>
      </c>
      <c r="C150" s="9">
        <f>SUM(Jan!C150+Fev!C150+Mar!C150+Abr!C150+Mai!C150+Jun!C150+Jul!C150+Ago!C150+Set!C150+Out!C150+Nov!C150+Dez!C150)</f>
        <v>29</v>
      </c>
      <c r="D150" s="9">
        <f>SUM(Jan!D150+Fev!D150+Mar!D150+Abr!D150+Mai!D150+Jun!D150+Jul!D150+Ago!D150+Set!D150+Out!D150+Nov!D150+Dez!D150)</f>
        <v>124</v>
      </c>
      <c r="E150" s="9">
        <f>SUM(Jan!E150+Fev!E150+Mar!E150+Abr!E150+Mai!E150+Jun!E150+Jul!E150+Ago!E150+Set!E150+Out!E150+Nov!E150+Dez!E150)</f>
        <v>33</v>
      </c>
      <c r="F150" s="9">
        <f>Mar!F150</f>
        <v>733</v>
      </c>
      <c r="G150" s="9">
        <f>Mar!G150</f>
        <v>165</v>
      </c>
      <c r="H150" s="9">
        <f>SUM(Jan!H150+Fev!H150+Mar!H150+Abr!H150+Mai!H150+Jun!H150+Jul!H150+Ago!H150+Set!H150+Out!H150+Nov!H150+Dez!H150)</f>
        <v>295</v>
      </c>
      <c r="I150" s="9">
        <f>SUM(Jan!I150+Fev!I150+Mar!I150+Abr!I150+Mai!I150+Jun!I150+Jul!I150+Ago!I150+Set!I150+Out!I150+Nov!I150+Dez!I150)</f>
        <v>0</v>
      </c>
      <c r="J150" s="9">
        <f>SUM(Jan!J150+Fev!J150+Mar!J150+Abr!J150+Mai!J150+Jun!J150+Jul!J150+Ago!J150+Set!J150+Out!J150+Nov!J150+Dez!J150)</f>
        <v>45</v>
      </c>
      <c r="K150" s="9">
        <f>SUM(Jan!K150+Fev!K150+Mar!K150+Abr!K150+Mai!K150+Jun!K150+Jul!K150+Ago!K150+Set!K150+Out!K150+Nov!K150+Dez!K150)</f>
        <v>36</v>
      </c>
      <c r="L150" s="10">
        <f t="shared" si="13"/>
        <v>0.95691906005221927</v>
      </c>
      <c r="M150" s="10">
        <f t="shared" si="14"/>
        <v>0.36290322580645162</v>
      </c>
      <c r="N150" s="10">
        <f t="shared" si="15"/>
        <v>0.2661290322580645</v>
      </c>
      <c r="O150" s="11">
        <f t="shared" si="16"/>
        <v>0</v>
      </c>
    </row>
    <row r="151" spans="1:15" ht="12.75" x14ac:dyDescent="0.2">
      <c r="A151" s="8" t="s">
        <v>109</v>
      </c>
      <c r="B151" s="9">
        <f>SUM(Jan!B151+Fev!B151+Mar!B151+Abr!B151+Mai!B151+Jun!B151+Jul!B151+Ago!B151+Set!B151+Out!B151+Nov!B151+Dez!B151)</f>
        <v>28</v>
      </c>
      <c r="C151" s="9">
        <f>SUM(Jan!C151+Fev!C151+Mar!C151+Abr!C151+Mai!C151+Jun!C151+Jul!C151+Ago!C151+Set!C151+Out!C151+Nov!C151+Dez!C151)</f>
        <v>39</v>
      </c>
      <c r="D151" s="9">
        <f>SUM(Jan!D151+Fev!D151+Mar!D151+Abr!D151+Mai!D151+Jun!D151+Jul!D151+Ago!D151+Set!D151+Out!D151+Nov!D151+Dez!D151)</f>
        <v>449</v>
      </c>
      <c r="E151" s="9">
        <f>SUM(Jan!E151+Fev!E151+Mar!E151+Abr!E151+Mai!E151+Jun!E151+Jul!E151+Ago!E151+Set!E151+Out!E151+Nov!E151+Dez!E151)</f>
        <v>350</v>
      </c>
      <c r="F151" s="9">
        <f>Mar!F151</f>
        <v>2718</v>
      </c>
      <c r="G151" s="9">
        <f>Mar!G151</f>
        <v>384</v>
      </c>
      <c r="H151" s="9">
        <f>SUM(Jan!H151+Fev!H151+Mar!H151+Abr!H151+Mai!H151+Jun!H151+Jul!H151+Ago!H151+Set!H151+Out!H151+Nov!H151+Dez!H151)</f>
        <v>588</v>
      </c>
      <c r="I151" s="9">
        <f>SUM(Jan!I151+Fev!I151+Mar!I151+Abr!I151+Mai!I151+Jun!I151+Jul!I151+Ago!I151+Set!I151+Out!I151+Nov!I151+Dez!I151)</f>
        <v>30</v>
      </c>
      <c r="J151" s="9">
        <f>SUM(Jan!J151+Fev!J151+Mar!J151+Abr!J151+Mai!J151+Jun!J151+Jul!J151+Ago!J151+Set!J151+Out!J151+Nov!J151+Dez!J151)</f>
        <v>294</v>
      </c>
      <c r="K151" s="9">
        <f>SUM(Jan!K151+Fev!K151+Mar!K151+Abr!K151+Mai!K151+Jun!K151+Jul!K151+Ago!K151+Set!K151+Out!K151+Nov!K151+Dez!K151)</f>
        <v>138</v>
      </c>
      <c r="L151" s="10">
        <f t="shared" si="13"/>
        <v>0.88591916558018258</v>
      </c>
      <c r="M151" s="10">
        <f t="shared" si="14"/>
        <v>0.65478841870824056</v>
      </c>
      <c r="N151" s="10">
        <f t="shared" si="15"/>
        <v>0.77951002227171495</v>
      </c>
      <c r="O151" s="11">
        <f t="shared" si="16"/>
        <v>0.10204081632653061</v>
      </c>
    </row>
    <row r="152" spans="1:15" ht="12.75" x14ac:dyDescent="0.2">
      <c r="A152" s="8" t="s">
        <v>110</v>
      </c>
      <c r="B152" s="9">
        <f>SUM(Jan!B152+Fev!B152+Mar!B152+Abr!B152+Mai!B152+Jun!B152+Jul!B152+Ago!B152+Set!B152+Out!B152+Nov!B152+Dez!B152)</f>
        <v>33</v>
      </c>
      <c r="C152" s="9">
        <f>SUM(Jan!C152+Fev!C152+Mar!C152+Abr!C152+Mai!C152+Jun!C152+Jul!C152+Ago!C152+Set!C152+Out!C152+Nov!C152+Dez!C152)</f>
        <v>35</v>
      </c>
      <c r="D152" s="9">
        <f>SUM(Jan!D152+Fev!D152+Mar!D152+Abr!D152+Mai!D152+Jun!D152+Jul!D152+Ago!D152+Set!D152+Out!D152+Nov!D152+Dez!D152)</f>
        <v>452</v>
      </c>
      <c r="E152" s="9">
        <f>SUM(Jan!E152+Fev!E152+Mar!E152+Abr!E152+Mai!E152+Jun!E152+Jul!E152+Ago!E152+Set!E152+Out!E152+Nov!E152+Dez!E152)</f>
        <v>323</v>
      </c>
      <c r="F152" s="9">
        <f>Mar!F152</f>
        <v>2901</v>
      </c>
      <c r="G152" s="9">
        <f>Mar!G152</f>
        <v>460</v>
      </c>
      <c r="H152" s="9">
        <f>SUM(Jan!H152+Fev!H152+Mar!H152+Abr!H152+Mai!H152+Jun!H152+Jul!H152+Ago!H152+Set!H152+Out!H152+Nov!H152+Dez!H152)</f>
        <v>489</v>
      </c>
      <c r="I152" s="9">
        <f>SUM(Jan!I152+Fev!I152+Mar!I152+Abr!I152+Mai!I152+Jun!I152+Jul!I152+Ago!I152+Set!I152+Out!I152+Nov!I152+Dez!I152)</f>
        <v>30</v>
      </c>
      <c r="J152" s="9">
        <f>SUM(Jan!J152+Fev!J152+Mar!J152+Abr!J152+Mai!J152+Jun!J152+Jul!J152+Ago!J152+Set!J152+Out!J152+Nov!J152+Dez!J152)</f>
        <v>256</v>
      </c>
      <c r="K152" s="9">
        <f>SUM(Jan!K152+Fev!K152+Mar!K152+Abr!K152+Mai!K152+Jun!K152+Jul!K152+Ago!K152+Set!K152+Out!K152+Nov!K152+Dez!K152)</f>
        <v>69</v>
      </c>
      <c r="L152" s="10">
        <f t="shared" si="13"/>
        <v>0.89981389578163773</v>
      </c>
      <c r="M152" s="10">
        <f t="shared" si="14"/>
        <v>0.5663716814159292</v>
      </c>
      <c r="N152" s="10">
        <f t="shared" si="15"/>
        <v>0.71460176991150437</v>
      </c>
      <c r="O152" s="11">
        <f t="shared" si="16"/>
        <v>0.1171875</v>
      </c>
    </row>
    <row r="153" spans="1:15" ht="12.75" x14ac:dyDescent="0.2">
      <c r="A153" s="8" t="s">
        <v>111</v>
      </c>
      <c r="B153" s="9">
        <f>SUM(Jan!B153+Fev!B153+Mar!B153+Abr!B153+Mai!B153+Jun!B153+Jul!B153+Ago!B153+Set!B153+Out!B153+Nov!B153+Dez!B153)</f>
        <v>29</v>
      </c>
      <c r="C153" s="9">
        <f>SUM(Jan!C153+Fev!C153+Mar!C153+Abr!C153+Mai!C153+Jun!C153+Jul!C153+Ago!C153+Set!C153+Out!C153+Nov!C153+Dez!C153)</f>
        <v>13</v>
      </c>
      <c r="D153" s="9">
        <f>SUM(Jan!D153+Fev!D153+Mar!D153+Abr!D153+Mai!D153+Jun!D153+Jul!D153+Ago!D153+Set!D153+Out!D153+Nov!D153+Dez!D153)</f>
        <v>275</v>
      </c>
      <c r="E153" s="9">
        <f>SUM(Jan!E153+Fev!E153+Mar!E153+Abr!E153+Mai!E153+Jun!E153+Jul!E153+Ago!E153+Set!E153+Out!E153+Nov!E153+Dez!E153)</f>
        <v>271</v>
      </c>
      <c r="F153" s="9">
        <f>Mar!F153</f>
        <v>2110</v>
      </c>
      <c r="G153" s="9">
        <f>Mar!G153</f>
        <v>227</v>
      </c>
      <c r="H153" s="9">
        <f>SUM(Jan!H153+Fev!H153+Mar!H153+Abr!H153+Mai!H153+Jun!H153+Jul!H153+Ago!H153+Set!H153+Out!H153+Nov!H153+Dez!H153)</f>
        <v>502</v>
      </c>
      <c r="I153" s="9">
        <f>SUM(Jan!I153+Fev!I153+Mar!I153+Abr!I153+Mai!I153+Jun!I153+Jul!I153+Ago!I153+Set!I153+Out!I153+Nov!I153+Dez!I153)</f>
        <v>69</v>
      </c>
      <c r="J153" s="9">
        <f>SUM(Jan!J153+Fev!J153+Mar!J153+Abr!J153+Mai!J153+Jun!J153+Jul!J153+Ago!J153+Set!J153+Out!J153+Nov!J153+Dez!J153)</f>
        <v>326</v>
      </c>
      <c r="K153" s="9">
        <f>SUM(Jan!K153+Fev!K153+Mar!K153+Abr!K153+Mai!K153+Jun!K153+Jul!K153+Ago!K153+Set!K153+Out!K153+Nov!K153+Dez!K153)</f>
        <v>140</v>
      </c>
      <c r="L153" s="10">
        <f t="shared" si="13"/>
        <v>0.88618227635447289</v>
      </c>
      <c r="M153" s="10">
        <f t="shared" si="14"/>
        <v>1.1854545454545455</v>
      </c>
      <c r="N153" s="10">
        <f t="shared" si="15"/>
        <v>0.98545454545454547</v>
      </c>
      <c r="O153" s="11">
        <f t="shared" si="16"/>
        <v>0.21165644171779141</v>
      </c>
    </row>
    <row r="154" spans="1:15" ht="22.5" x14ac:dyDescent="0.2">
      <c r="A154" s="8" t="s">
        <v>112</v>
      </c>
      <c r="B154" s="9">
        <f>SUM(Jan!B154+Fev!B154+Mar!B154+Abr!B154+Mai!B154+Jun!B154+Jul!B154+Ago!B154+Set!B154+Out!B154+Nov!B154+Dez!B154)</f>
        <v>32</v>
      </c>
      <c r="C154" s="9">
        <f>SUM(Jan!C154+Fev!C154+Mar!C154+Abr!C154+Mai!C154+Jun!C154+Jul!C154+Ago!C154+Set!C154+Out!C154+Nov!C154+Dez!C154)</f>
        <v>17</v>
      </c>
      <c r="D154" s="9">
        <f>SUM(Jan!D154+Fev!D154+Mar!D154+Abr!D154+Mai!D154+Jun!D154+Jul!D154+Ago!D154+Set!D154+Out!D154+Nov!D154+Dez!D154)</f>
        <v>171</v>
      </c>
      <c r="E154" s="9">
        <f>SUM(Jan!E154+Fev!E154+Mar!E154+Abr!E154+Mai!E154+Jun!E154+Jul!E154+Ago!E154+Set!E154+Out!E154+Nov!E154+Dez!E154)</f>
        <v>177</v>
      </c>
      <c r="F154" s="9">
        <f>Mar!F154</f>
        <v>955</v>
      </c>
      <c r="G154" s="9">
        <f>Mar!G154</f>
        <v>0</v>
      </c>
      <c r="H154" s="9">
        <f>SUM(Jan!H154+Fev!H154+Mar!H154+Abr!H154+Mai!H154+Jun!H154+Jul!H154+Ago!H154+Set!H154+Out!H154+Nov!H154+Dez!H154)</f>
        <v>721</v>
      </c>
      <c r="I154" s="9">
        <f>SUM(Jan!I154+Fev!I154+Mar!I154+Abr!I154+Mai!I154+Jun!I154+Jul!I154+Ago!I154+Set!I154+Out!I154+Nov!I154+Dez!I154)</f>
        <v>11</v>
      </c>
      <c r="J154" s="9">
        <f>SUM(Jan!J154+Fev!J154+Mar!J154+Abr!J154+Mai!J154+Jun!J154+Jul!J154+Ago!J154+Set!J154+Out!J154+Nov!J154+Dez!J154)</f>
        <v>240</v>
      </c>
      <c r="K154" s="9">
        <f>SUM(Jan!K154+Fev!K154+Mar!K154+Abr!K154+Mai!K154+Jun!K154+Jul!K154+Ago!K154+Set!K154+Out!K154+Nov!K154+Dez!K154)</f>
        <v>19</v>
      </c>
      <c r="L154" s="10">
        <f t="shared" si="13"/>
        <v>0.84363957597173145</v>
      </c>
      <c r="M154" s="10">
        <f t="shared" si="14"/>
        <v>1.4035087719298245</v>
      </c>
      <c r="N154" s="10">
        <f t="shared" si="15"/>
        <v>1.0350877192982457</v>
      </c>
      <c r="O154" s="11">
        <f t="shared" si="16"/>
        <v>4.583333333333333E-2</v>
      </c>
    </row>
    <row r="155" spans="1:15" ht="22.5" x14ac:dyDescent="0.2">
      <c r="A155" s="8" t="s">
        <v>113</v>
      </c>
      <c r="B155" s="9">
        <f>SUM(Jan!B155+Fev!B155+Mar!B155+Abr!B155+Mai!B155+Jun!B155+Jul!B155+Ago!B155+Set!B155+Out!B155+Nov!B155+Dez!B155)</f>
        <v>20</v>
      </c>
      <c r="C155" s="9">
        <f>SUM(Jan!C155+Fev!C155+Mar!C155+Abr!C155+Mai!C155+Jun!C155+Jul!C155+Ago!C155+Set!C155+Out!C155+Nov!C155+Dez!C155)</f>
        <v>23</v>
      </c>
      <c r="D155" s="9">
        <f>SUM(Jan!D155+Fev!D155+Mar!D155+Abr!D155+Mai!D155+Jun!D155+Jul!D155+Ago!D155+Set!D155+Out!D155+Nov!D155+Dez!D155)</f>
        <v>212</v>
      </c>
      <c r="E155" s="9">
        <f>SUM(Jan!E155+Fev!E155+Mar!E155+Abr!E155+Mai!E155+Jun!E155+Jul!E155+Ago!E155+Set!E155+Out!E155+Nov!E155+Dez!E155)</f>
        <v>242</v>
      </c>
      <c r="F155" s="9">
        <f>Mar!F155</f>
        <v>1231</v>
      </c>
      <c r="G155" s="9">
        <f>Mar!G155</f>
        <v>168</v>
      </c>
      <c r="H155" s="9">
        <f>SUM(Jan!H155+Fev!H155+Mar!H155+Abr!H155+Mai!H155+Jun!H155+Jul!H155+Ago!H155+Set!H155+Out!H155+Nov!H155+Dez!H155)</f>
        <v>526</v>
      </c>
      <c r="I155" s="9">
        <f>SUM(Jan!I155+Fev!I155+Mar!I155+Abr!I155+Mai!I155+Jun!I155+Jul!I155+Ago!I155+Set!I155+Out!I155+Nov!I155+Dez!I155)</f>
        <v>57</v>
      </c>
      <c r="J155" s="9">
        <f>SUM(Jan!J155+Fev!J155+Mar!J155+Abr!J155+Mai!J155+Jun!J155+Jul!J155+Ago!J155+Set!J155+Out!J155+Nov!J155+Dez!J155)</f>
        <v>243</v>
      </c>
      <c r="K155" s="9">
        <f>SUM(Jan!K155+Fev!K155+Mar!K155+Abr!K155+Mai!K155+Jun!K155+Jul!K155+Ago!K155+Set!K155+Out!K155+Nov!K155+Dez!K155)</f>
        <v>5</v>
      </c>
      <c r="L155" s="10">
        <f t="shared" si="13"/>
        <v>0.83570943652410046</v>
      </c>
      <c r="M155" s="10">
        <f t="shared" si="14"/>
        <v>1.1462264150943395</v>
      </c>
      <c r="N155" s="10">
        <f t="shared" si="15"/>
        <v>1.1415094339622642</v>
      </c>
      <c r="O155" s="11">
        <f t="shared" si="16"/>
        <v>0.23456790123456789</v>
      </c>
    </row>
    <row r="156" spans="1:15" ht="22.5" x14ac:dyDescent="0.2">
      <c r="A156" s="8" t="s">
        <v>114</v>
      </c>
      <c r="B156" s="9">
        <f>SUM(Jan!B156+Fev!B156+Mar!B156+Abr!B156+Mai!B156+Jun!B156+Jul!B156+Ago!B156+Set!B156+Out!B156+Nov!B156+Dez!B156)</f>
        <v>18</v>
      </c>
      <c r="C156" s="9">
        <f>SUM(Jan!C156+Fev!C156+Mar!C156+Abr!C156+Mai!C156+Jun!C156+Jul!C156+Ago!C156+Set!C156+Out!C156+Nov!C156+Dez!C156)</f>
        <v>18</v>
      </c>
      <c r="D156" s="9">
        <f>SUM(Jan!D156+Fev!D156+Mar!D156+Abr!D156+Mai!D156+Jun!D156+Jul!D156+Ago!D156+Set!D156+Out!D156+Nov!D156+Dez!D156)</f>
        <v>239</v>
      </c>
      <c r="E156" s="9">
        <f>SUM(Jan!E156+Fev!E156+Mar!E156+Abr!E156+Mai!E156+Jun!E156+Jul!E156+Ago!E156+Set!E156+Out!E156+Nov!E156+Dez!E156)</f>
        <v>285</v>
      </c>
      <c r="F156" s="9">
        <f>Mar!F156</f>
        <v>1495</v>
      </c>
      <c r="G156" s="9">
        <f>Mar!G156</f>
        <v>315</v>
      </c>
      <c r="H156" s="9">
        <f>SUM(Jan!H156+Fev!H156+Mar!H156+Abr!H156+Mai!H156+Jun!H156+Jul!H156+Ago!H156+Set!H156+Out!H156+Nov!H156+Dez!H156)</f>
        <v>524</v>
      </c>
      <c r="I156" s="9">
        <f>SUM(Jan!I156+Fev!I156+Mar!I156+Abr!I156+Mai!I156+Jun!I156+Jul!I156+Ago!I156+Set!I156+Out!I156+Nov!I156+Dez!I156)</f>
        <v>49</v>
      </c>
      <c r="J156" s="9">
        <f>SUM(Jan!J156+Fev!J156+Mar!J156+Abr!J156+Mai!J156+Jun!J156+Jul!J156+Ago!J156+Set!J156+Out!J156+Nov!J156+Dez!J156)</f>
        <v>323</v>
      </c>
      <c r="K156" s="9">
        <f>SUM(Jan!K156+Fev!K156+Mar!K156+Abr!K156+Mai!K156+Jun!K156+Jul!K156+Ago!K156+Set!K156+Out!K156+Nov!K156+Dez!K156)</f>
        <v>8</v>
      </c>
      <c r="L156" s="10">
        <f t="shared" si="13"/>
        <v>0.8398876404494382</v>
      </c>
      <c r="M156" s="10">
        <f t="shared" si="14"/>
        <v>1.3514644351464435</v>
      </c>
      <c r="N156" s="10">
        <f t="shared" si="15"/>
        <v>1.1924686192468619</v>
      </c>
      <c r="O156" s="11">
        <f t="shared" si="16"/>
        <v>0.15170278637770898</v>
      </c>
    </row>
    <row r="157" spans="1:15" ht="22.5" x14ac:dyDescent="0.2">
      <c r="A157" s="8" t="s">
        <v>115</v>
      </c>
      <c r="B157" s="9">
        <f>SUM(Jan!B157+Fev!B157+Mar!B157+Abr!B157+Mai!B157+Jun!B157+Jul!B157+Ago!B157+Set!B157+Out!B157+Nov!B157+Dez!B157)</f>
        <v>55</v>
      </c>
      <c r="C157" s="9">
        <f>SUM(Jan!C157+Fev!C157+Mar!C157+Abr!C157+Mai!C157+Jun!C157+Jul!C157+Ago!C157+Set!C157+Out!C157+Nov!C157+Dez!C157)</f>
        <v>33</v>
      </c>
      <c r="D157" s="9">
        <f>SUM(Jan!D157+Fev!D157+Mar!D157+Abr!D157+Mai!D157+Jun!D157+Jul!D157+Ago!D157+Set!D157+Out!D157+Nov!D157+Dez!D157)</f>
        <v>170</v>
      </c>
      <c r="E157" s="9">
        <f>SUM(Jan!E157+Fev!E157+Mar!E157+Abr!E157+Mai!E157+Jun!E157+Jul!E157+Ago!E157+Set!E157+Out!E157+Nov!E157+Dez!E157)</f>
        <v>65</v>
      </c>
      <c r="F157" s="9">
        <f>Mar!F157</f>
        <v>920</v>
      </c>
      <c r="G157" s="9">
        <f>Mar!G157</f>
        <v>248</v>
      </c>
      <c r="H157" s="9">
        <f>SUM(Jan!H157+Fev!H157+Mar!H157+Abr!H157+Mai!H157+Jun!H157+Jul!H157+Ago!H157+Set!H157+Out!H157+Nov!H157+Dez!H157)</f>
        <v>459</v>
      </c>
      <c r="I157" s="9">
        <f>SUM(Jan!I157+Fev!I157+Mar!I157+Abr!I157+Mai!I157+Jun!I157+Jul!I157+Ago!I157+Set!I157+Out!I157+Nov!I157+Dez!I157)</f>
        <v>3</v>
      </c>
      <c r="J157" s="9">
        <f>SUM(Jan!J157+Fev!J157+Mar!J157+Abr!J157+Mai!J157+Jun!J157+Jul!J157+Ago!J157+Set!J157+Out!J157+Nov!J157+Dez!J157)</f>
        <v>67</v>
      </c>
      <c r="K157" s="9">
        <f>SUM(Jan!K157+Fev!K157+Mar!K157+Abr!K157+Mai!K157+Jun!K157+Jul!K157+Ago!K157+Set!K157+Out!K157+Nov!K157+Dez!K157)</f>
        <v>54</v>
      </c>
      <c r="L157" s="10">
        <f t="shared" si="13"/>
        <v>0.93401015228426398</v>
      </c>
      <c r="M157" s="10">
        <f t="shared" si="14"/>
        <v>0.39411764705882352</v>
      </c>
      <c r="N157" s="10">
        <f t="shared" si="15"/>
        <v>0.38235294117647056</v>
      </c>
      <c r="O157" s="11">
        <f t="shared" si="16"/>
        <v>4.4776119402985072E-2</v>
      </c>
    </row>
    <row r="158" spans="1:15" ht="22.5" x14ac:dyDescent="0.2">
      <c r="A158" s="8" t="s">
        <v>116</v>
      </c>
      <c r="B158" s="9">
        <f>SUM(Jan!B158+Fev!B158+Mar!B158+Abr!B158+Mai!B158+Jun!B158+Jul!B158+Ago!B158+Set!B158+Out!B158+Nov!B158+Dez!B158)</f>
        <v>18</v>
      </c>
      <c r="C158" s="9">
        <f>SUM(Jan!C158+Fev!C158+Mar!C158+Abr!C158+Mai!C158+Jun!C158+Jul!C158+Ago!C158+Set!C158+Out!C158+Nov!C158+Dez!C158)</f>
        <v>14</v>
      </c>
      <c r="D158" s="9">
        <f>SUM(Jan!D158+Fev!D158+Mar!D158+Abr!D158+Mai!D158+Jun!D158+Jul!D158+Ago!D158+Set!D158+Out!D158+Nov!D158+Dez!D158)</f>
        <v>238</v>
      </c>
      <c r="E158" s="9">
        <f>SUM(Jan!E158+Fev!E158+Mar!E158+Abr!E158+Mai!E158+Jun!E158+Jul!E158+Ago!E158+Set!E158+Out!E158+Nov!E158+Dez!E158)</f>
        <v>244</v>
      </c>
      <c r="F158" s="9">
        <f>Mar!F158</f>
        <v>1831</v>
      </c>
      <c r="G158" s="9">
        <f>Mar!G158</f>
        <v>351</v>
      </c>
      <c r="H158" s="9">
        <f>SUM(Jan!H158+Fev!H158+Mar!H158+Abr!H158+Mai!H158+Jun!H158+Jul!H158+Ago!H158+Set!H158+Out!H158+Nov!H158+Dez!H158)</f>
        <v>691</v>
      </c>
      <c r="I158" s="9">
        <f>SUM(Jan!I158+Fev!I158+Mar!I158+Abr!I158+Mai!I158+Jun!I158+Jul!I158+Ago!I158+Set!I158+Out!I158+Nov!I158+Dez!I158)</f>
        <v>12</v>
      </c>
      <c r="J158" s="9">
        <f>SUM(Jan!J158+Fev!J158+Mar!J158+Abr!J158+Mai!J158+Jun!J158+Jul!J158+Ago!J158+Set!J158+Out!J158+Nov!J158+Dez!J158)</f>
        <v>382</v>
      </c>
      <c r="K158" s="9">
        <f>SUM(Jan!K158+Fev!K158+Mar!K158+Abr!K158+Mai!K158+Jun!K158+Jul!K158+Ago!K158+Set!K158+Out!K158+Nov!K158+Dez!K158)</f>
        <v>82</v>
      </c>
      <c r="L158" s="10">
        <f t="shared" si="13"/>
        <v>0.88240963855421684</v>
      </c>
      <c r="M158" s="10">
        <f t="shared" si="14"/>
        <v>1.6050420168067228</v>
      </c>
      <c r="N158" s="10">
        <f t="shared" si="15"/>
        <v>1.0252100840336134</v>
      </c>
      <c r="O158" s="11">
        <f t="shared" si="16"/>
        <v>3.1413612565445025E-2</v>
      </c>
    </row>
    <row r="159" spans="1:15" ht="22.5" x14ac:dyDescent="0.2">
      <c r="A159" s="8" t="s">
        <v>117</v>
      </c>
      <c r="B159" s="9">
        <f>SUM(Jan!B159+Fev!B159+Mar!B159+Abr!B159+Mai!B159+Jun!B159+Jul!B159+Ago!B159+Set!B159+Out!B159+Nov!B159+Dez!B159)</f>
        <v>31</v>
      </c>
      <c r="C159" s="9">
        <f>SUM(Jan!C159+Fev!C159+Mar!C159+Abr!C159+Mai!C159+Jun!C159+Jul!C159+Ago!C159+Set!C159+Out!C159+Nov!C159+Dez!C159)</f>
        <v>31</v>
      </c>
      <c r="D159" s="9">
        <f>SUM(Jan!D159+Fev!D159+Mar!D159+Abr!D159+Mai!D159+Jun!D159+Jul!D159+Ago!D159+Set!D159+Out!D159+Nov!D159+Dez!D159)</f>
        <v>346</v>
      </c>
      <c r="E159" s="9">
        <f>SUM(Jan!E159+Fev!E159+Mar!E159+Abr!E159+Mai!E159+Jun!E159+Jul!E159+Ago!E159+Set!E159+Out!E159+Nov!E159+Dez!E159)</f>
        <v>352</v>
      </c>
      <c r="F159" s="9">
        <f>Mar!F159</f>
        <v>4286</v>
      </c>
      <c r="G159" s="9">
        <f>Mar!G159</f>
        <v>262</v>
      </c>
      <c r="H159" s="9">
        <f>SUM(Jan!H159+Fev!H159+Mar!H159+Abr!H159+Mai!H159+Jun!H159+Jul!H159+Ago!H159+Set!H159+Out!H159+Nov!H159+Dez!H159)</f>
        <v>325</v>
      </c>
      <c r="I159" s="9">
        <f>SUM(Jan!I159+Fev!I159+Mar!I159+Abr!I159+Mai!I159+Jun!I159+Jul!I159+Ago!I159+Set!I159+Out!I159+Nov!I159+Dez!I159)</f>
        <v>39</v>
      </c>
      <c r="J159" s="9">
        <f>SUM(Jan!J159+Fev!J159+Mar!J159+Abr!J159+Mai!J159+Jun!J159+Jul!J159+Ago!J159+Set!J159+Out!J159+Nov!J159+Dez!J159)</f>
        <v>199</v>
      </c>
      <c r="K159" s="9">
        <f>SUM(Jan!K159+Fev!K159+Mar!K159+Abr!K159+Mai!K159+Jun!K159+Jul!K159+Ago!K159+Set!K159+Out!K159+Nov!K159+Dez!K159)</f>
        <v>41</v>
      </c>
      <c r="L159" s="10">
        <f t="shared" si="13"/>
        <v>0.92410521776627852</v>
      </c>
      <c r="M159" s="10">
        <f t="shared" si="14"/>
        <v>0.57514450867052025</v>
      </c>
      <c r="N159" s="10">
        <f t="shared" si="15"/>
        <v>1.0173410404624277</v>
      </c>
      <c r="O159" s="11">
        <f t="shared" si="16"/>
        <v>0.19597989949748743</v>
      </c>
    </row>
    <row r="160" spans="1:15" ht="22.5" x14ac:dyDescent="0.2">
      <c r="A160" s="8" t="s">
        <v>118</v>
      </c>
      <c r="B160" s="9">
        <f>SUM(Jan!B160+Fev!B160+Mar!B160+Abr!B160+Mai!B160+Jun!B160+Jul!B160+Ago!B160+Set!B160+Out!B160+Nov!B160+Dez!B160)</f>
        <v>47</v>
      </c>
      <c r="C160" s="9">
        <f>SUM(Jan!C160+Fev!C160+Mar!C160+Abr!C160+Mai!C160+Jun!C160+Jul!C160+Ago!C160+Set!C160+Out!C160+Nov!C160+Dez!C160)</f>
        <v>24</v>
      </c>
      <c r="D160" s="9">
        <f>SUM(Jan!D160+Fev!D160+Mar!D160+Abr!D160+Mai!D160+Jun!D160+Jul!D160+Ago!D160+Set!D160+Out!D160+Nov!D160+Dez!D160)</f>
        <v>187</v>
      </c>
      <c r="E160" s="9">
        <f>SUM(Jan!E160+Fev!E160+Mar!E160+Abr!E160+Mai!E160+Jun!E160+Jul!E160+Ago!E160+Set!E160+Out!E160+Nov!E160+Dez!E160)</f>
        <v>71</v>
      </c>
      <c r="F160" s="9">
        <f>Mar!F160</f>
        <v>862</v>
      </c>
      <c r="G160" s="9">
        <f>Mar!G160</f>
        <v>174</v>
      </c>
      <c r="H160" s="9">
        <f>SUM(Jan!H160+Fev!H160+Mar!H160+Abr!H160+Mai!H160+Jun!H160+Jul!H160+Ago!H160+Set!H160+Out!H160+Nov!H160+Dez!H160)</f>
        <v>409</v>
      </c>
      <c r="I160" s="9">
        <f>SUM(Jan!I160+Fev!I160+Mar!I160+Abr!I160+Mai!I160+Jun!I160+Jul!I160+Ago!I160+Set!I160+Out!I160+Nov!I160+Dez!I160)</f>
        <v>5</v>
      </c>
      <c r="J160" s="9">
        <f>SUM(Jan!J160+Fev!J160+Mar!J160+Abr!J160+Mai!J160+Jun!J160+Jul!J160+Ago!J160+Set!J160+Out!J160+Nov!J160+Dez!J160)</f>
        <v>43</v>
      </c>
      <c r="K160" s="9">
        <f>SUM(Jan!K160+Fev!K160+Mar!K160+Abr!K160+Mai!K160+Jun!K160+Jul!K160+Ago!K160+Set!K160+Out!K160+Nov!K160+Dez!K160)</f>
        <v>79</v>
      </c>
      <c r="L160" s="10">
        <f t="shared" si="13"/>
        <v>0.92390139335476951</v>
      </c>
      <c r="M160" s="10">
        <f t="shared" si="14"/>
        <v>0.22994652406417113</v>
      </c>
      <c r="N160" s="10">
        <f t="shared" si="15"/>
        <v>0.37967914438502676</v>
      </c>
      <c r="O160" s="11">
        <f t="shared" si="16"/>
        <v>0.11627906976744186</v>
      </c>
    </row>
    <row r="161" spans="1:15" ht="12.75" x14ac:dyDescent="0.2">
      <c r="A161" s="8" t="s">
        <v>119</v>
      </c>
      <c r="B161" s="9">
        <f>SUM(Jan!B161+Fev!B161+Mar!B161+Abr!B161+Mai!B161+Jun!B161+Jul!B161+Ago!B161+Set!B161+Out!B161+Nov!B161+Dez!B161)</f>
        <v>34</v>
      </c>
      <c r="C161" s="9">
        <f>SUM(Jan!C161+Fev!C161+Mar!C161+Abr!C161+Mai!C161+Jun!C161+Jul!C161+Ago!C161+Set!C161+Out!C161+Nov!C161+Dez!C161)</f>
        <v>21</v>
      </c>
      <c r="D161" s="9">
        <f>SUM(Jan!D161+Fev!D161+Mar!D161+Abr!D161+Mai!D161+Jun!D161+Jul!D161+Ago!D161+Set!D161+Out!D161+Nov!D161+Dez!D161)</f>
        <v>499</v>
      </c>
      <c r="E161" s="9">
        <f>SUM(Jan!E161+Fev!E161+Mar!E161+Abr!E161+Mai!E161+Jun!E161+Jul!E161+Ago!E161+Set!E161+Out!E161+Nov!E161+Dez!E161)</f>
        <v>162</v>
      </c>
      <c r="F161" s="9">
        <f>Mar!F161</f>
        <v>2174</v>
      </c>
      <c r="G161" s="9">
        <f>Mar!G161</f>
        <v>350</v>
      </c>
      <c r="H161" s="9">
        <f>SUM(Jan!H161+Fev!H161+Mar!H161+Abr!H161+Mai!H161+Jun!H161+Jul!H161+Ago!H161+Set!H161+Out!H161+Nov!H161+Dez!H161)</f>
        <v>737</v>
      </c>
      <c r="I161" s="9">
        <f>SUM(Jan!I161+Fev!I161+Mar!I161+Abr!I161+Mai!I161+Jun!I161+Jul!I161+Ago!I161+Set!I161+Out!I161+Nov!I161+Dez!I161)</f>
        <v>39</v>
      </c>
      <c r="J161" s="9">
        <f>SUM(Jan!J161+Fev!J161+Mar!J161+Abr!J161+Mai!J161+Jun!J161+Jul!J161+Ago!J161+Set!J161+Out!J161+Nov!J161+Dez!J161)</f>
        <v>215</v>
      </c>
      <c r="K161" s="9">
        <f>SUM(Jan!K161+Fev!K161+Mar!K161+Abr!K161+Mai!K161+Jun!K161+Jul!K161+Ago!K161+Set!K161+Out!K161+Nov!K161+Dez!K161)</f>
        <v>98</v>
      </c>
      <c r="L161" s="10">
        <f t="shared" si="13"/>
        <v>0.93065068493150682</v>
      </c>
      <c r="M161" s="10">
        <f t="shared" si="14"/>
        <v>0.43086172344689377</v>
      </c>
      <c r="N161" s="10">
        <f t="shared" si="15"/>
        <v>0.32464929859719438</v>
      </c>
      <c r="O161" s="11">
        <f t="shared" si="16"/>
        <v>0.18139534883720931</v>
      </c>
    </row>
    <row r="162" spans="1:15" ht="12.75" x14ac:dyDescent="0.2">
      <c r="A162" s="14" t="s">
        <v>120</v>
      </c>
      <c r="B162" s="15">
        <f>SUM(Jan!B162+Fev!B162+Mar!B162+Abr!B162+Mai!B162+Jun!B162+Jul!B162+Ago!B162+Set!B162+Out!B162+Nov!B162+Dez!B162)</f>
        <v>1283</v>
      </c>
      <c r="C162" s="15">
        <f>SUM(Jan!C162+Fev!C162+Mar!C162+Abr!C162+Mai!C162+Jun!C162+Jul!C162+Ago!C162+Set!C162+Out!C162+Nov!C162+Dez!C162)</f>
        <v>1153</v>
      </c>
      <c r="D162" s="15">
        <f>SUM(Jan!D162+Fev!D162+Mar!D162+Abr!D162+Mai!D162+Jun!D162+Jul!D162+Ago!D162+Set!D162+Out!D162+Nov!D162+Dez!D162)</f>
        <v>13148</v>
      </c>
      <c r="E162" s="15">
        <f>SUM(Jan!E162+Fev!E162+Mar!E162+Abr!E162+Mai!E162+Jun!E162+Jul!E162+Ago!E162+Set!E162+Out!E162+Nov!E162+Dez!E162)</f>
        <v>10460</v>
      </c>
      <c r="F162" s="15">
        <f>Mar!F162</f>
        <v>94981</v>
      </c>
      <c r="G162" s="15">
        <f>Mar!G162</f>
        <v>11357</v>
      </c>
      <c r="H162" s="15">
        <f>SUM(Jan!H162+Fev!H162+Mar!H162+Abr!H162+Mai!H162+Jun!H162+Jul!H162+Ago!H162+Set!H162+Out!H162+Nov!H162+Dez!H162)</f>
        <v>22322</v>
      </c>
      <c r="I162" s="15">
        <f>SUM(Jan!I162+Fev!I162+Mar!I162+Abr!I162+Mai!I162+Jun!I162+Jul!I162+Ago!I162+Set!I162+Out!I162+Nov!I162+Dez!I162)</f>
        <v>1847</v>
      </c>
      <c r="J162" s="15">
        <f>SUM(Jan!J162+Fev!J162+Mar!J162+Abr!J162+Mai!J162+Jun!J162+Jul!J162+Ago!J162+Set!J162+Out!J162+Nov!J162+Dez!J162)</f>
        <v>11959</v>
      </c>
      <c r="K162" s="15">
        <f>SUM(Jan!K162+Fev!K162+Mar!K162+Abr!K162+Mai!K162+Jun!K162+Jul!K162+Ago!K162+Set!K162+Out!K162+Nov!K162+Dez!K162)</f>
        <v>3241</v>
      </c>
      <c r="L162" s="18">
        <f t="shared" si="13"/>
        <v>0.90079760245065965</v>
      </c>
      <c r="M162" s="18">
        <f t="shared" si="14"/>
        <v>0.90956799513233955</v>
      </c>
      <c r="N162" s="18">
        <f t="shared" si="15"/>
        <v>0.79555825981137818</v>
      </c>
      <c r="O162" s="17">
        <f t="shared" si="16"/>
        <v>0.15444435153440922</v>
      </c>
    </row>
    <row r="163" spans="1:15" ht="125.25" customHeight="1" x14ac:dyDescent="0.2">
      <c r="A163" s="4" t="s">
        <v>121</v>
      </c>
      <c r="B163" s="5" t="s">
        <v>1</v>
      </c>
      <c r="C163" s="5" t="s">
        <v>2</v>
      </c>
      <c r="D163" s="5" t="s">
        <v>3</v>
      </c>
      <c r="E163" s="5" t="s">
        <v>4</v>
      </c>
      <c r="F163" s="5" t="s">
        <v>47</v>
      </c>
      <c r="G163" s="5" t="s">
        <v>6</v>
      </c>
      <c r="H163" s="5" t="s">
        <v>7</v>
      </c>
      <c r="I163" s="5" t="s">
        <v>8</v>
      </c>
      <c r="J163" s="5" t="s">
        <v>9</v>
      </c>
      <c r="K163" s="5" t="s">
        <v>10</v>
      </c>
      <c r="L163" s="6" t="s">
        <v>11</v>
      </c>
      <c r="M163" s="6" t="s">
        <v>12</v>
      </c>
      <c r="N163" s="6" t="s">
        <v>13</v>
      </c>
      <c r="O163" s="7" t="s">
        <v>14</v>
      </c>
    </row>
    <row r="164" spans="1:15" ht="12.75" x14ac:dyDescent="0.2">
      <c r="A164" s="8" t="s">
        <v>122</v>
      </c>
      <c r="B164" s="9">
        <f>SUM(Jan!B164+Fev!B164+Mar!B164+Abr!B164+Mai!B164+Jun!B164+Jul!B164+Ago!B164+Set!B164+Out!B164+Nov!B164+Dez!B164)</f>
        <v>27</v>
      </c>
      <c r="C164" s="9">
        <f>SUM(Jan!C164+Fev!C164+Mar!C164+Abr!C164+Mai!C164+Jun!C164+Jul!C164+Ago!C164+Set!C164+Out!C164+Nov!C164+Dez!C164)</f>
        <v>23</v>
      </c>
      <c r="D164" s="9">
        <f>SUM(Jan!D164+Fev!D164+Mar!D164+Abr!D164+Mai!D164+Jun!D164+Jul!D164+Ago!D164+Set!D164+Out!D164+Nov!D164+Dez!D164)</f>
        <v>283</v>
      </c>
      <c r="E164" s="9">
        <f>SUM(Jan!E164+Fev!E164+Mar!E164+Abr!E164+Mai!E164+Jun!E164+Jul!E164+Ago!E164+Set!E164+Out!E164+Nov!E164+Dez!E164)</f>
        <v>208</v>
      </c>
      <c r="F164" s="9">
        <f>Mar!F164</f>
        <v>1378</v>
      </c>
      <c r="G164" s="9">
        <f>Mar!G164</f>
        <v>177</v>
      </c>
      <c r="H164" s="9">
        <f>SUM(Jan!H164+Fev!H164+Mar!H164+Abr!H164+Mai!H164+Jun!H164+Jul!H164+Ago!H164+Set!H164+Out!H164+Nov!H164+Dez!H164)</f>
        <v>421</v>
      </c>
      <c r="I164" s="9">
        <f>SUM(Jan!I164+Fev!I164+Mar!I164+Abr!I164+Mai!I164+Jun!I164+Jul!I164+Ago!I164+Set!I164+Out!I164+Nov!I164+Dez!I164)</f>
        <v>55</v>
      </c>
      <c r="J164" s="9">
        <f>SUM(Jan!J164+Fev!J164+Mar!J164+Abr!J164+Mai!J164+Jun!J164+Jul!J164+Ago!J164+Set!J164+Out!J164+Nov!J164+Dez!J164)</f>
        <v>247</v>
      </c>
      <c r="K164" s="9">
        <f>SUM(Jan!K164+Fev!K164+Mar!K164+Abr!K164+Mai!K164+Jun!K164+Jul!K164+Ago!K164+Set!K164+Out!K164+Nov!K164+Dez!K164)</f>
        <v>142</v>
      </c>
      <c r="L164" s="10">
        <f t="shared" ref="L164:L193" si="17">((F164)/(E164+F164))</f>
        <v>0.86885245901639341</v>
      </c>
      <c r="M164" s="10">
        <f t="shared" ref="M164:M193" si="18">IF(D164=0,0%,(J164)/D164)</f>
        <v>0.87279151943462896</v>
      </c>
      <c r="N164" s="10">
        <f t="shared" ref="N164:N193" si="19">IF(D164=0,0%,(E164)/D164)</f>
        <v>0.73498233215547704</v>
      </c>
      <c r="O164" s="11">
        <f t="shared" ref="O164:O193" si="20">IF(J164=0,0%,I164/J164)</f>
        <v>0.22267206477732793</v>
      </c>
    </row>
    <row r="165" spans="1:15" ht="12.75" x14ac:dyDescent="0.2">
      <c r="A165" s="8" t="s">
        <v>123</v>
      </c>
      <c r="B165" s="9">
        <f>SUM(Jan!B165+Fev!B165+Mar!B165+Abr!B165+Mai!B165+Jun!B165+Jul!B165+Ago!B165+Set!B165+Out!B165+Nov!B165+Dez!B165)</f>
        <v>17</v>
      </c>
      <c r="C165" s="9">
        <f>SUM(Jan!C165+Fev!C165+Mar!C165+Abr!C165+Mai!C165+Jun!C165+Jul!C165+Ago!C165+Set!C165+Out!C165+Nov!C165+Dez!C165)</f>
        <v>20</v>
      </c>
      <c r="D165" s="9">
        <f>SUM(Jan!D165+Fev!D165+Mar!D165+Abr!D165+Mai!D165+Jun!D165+Jul!D165+Ago!D165+Set!D165+Out!D165+Nov!D165+Dez!D165)</f>
        <v>247</v>
      </c>
      <c r="E165" s="9">
        <f>SUM(Jan!E165+Fev!E165+Mar!E165+Abr!E165+Mai!E165+Jun!E165+Jul!E165+Ago!E165+Set!E165+Out!E165+Nov!E165+Dez!E165)</f>
        <v>113</v>
      </c>
      <c r="F165" s="9">
        <f>Mar!F165</f>
        <v>2601</v>
      </c>
      <c r="G165" s="9">
        <f>Mar!G165</f>
        <v>140</v>
      </c>
      <c r="H165" s="9">
        <f>SUM(Jan!H165+Fev!H165+Mar!H165+Abr!H165+Mai!H165+Jun!H165+Jul!H165+Ago!H165+Set!H165+Out!H165+Nov!H165+Dez!H165)</f>
        <v>208</v>
      </c>
      <c r="I165" s="9">
        <f>SUM(Jan!I165+Fev!I165+Mar!I165+Abr!I165+Mai!I165+Jun!I165+Jul!I165+Ago!I165+Set!I165+Out!I165+Nov!I165+Dez!I165)</f>
        <v>17</v>
      </c>
      <c r="J165" s="9">
        <f>SUM(Jan!J165+Fev!J165+Mar!J165+Abr!J165+Mai!J165+Jun!J165+Jul!J165+Ago!J165+Set!J165+Out!J165+Nov!J165+Dez!J165)</f>
        <v>179</v>
      </c>
      <c r="K165" s="9">
        <f>SUM(Jan!K165+Fev!K165+Mar!K165+Abr!K165+Mai!K165+Jun!K165+Jul!K165+Ago!K165+Set!K165+Out!K165+Nov!K165+Dez!K165)</f>
        <v>62</v>
      </c>
      <c r="L165" s="10">
        <f t="shared" si="17"/>
        <v>0.95836403831982309</v>
      </c>
      <c r="M165" s="10">
        <f t="shared" si="18"/>
        <v>0.7246963562753036</v>
      </c>
      <c r="N165" s="10">
        <f t="shared" si="19"/>
        <v>0.45748987854251011</v>
      </c>
      <c r="O165" s="11">
        <f t="shared" si="20"/>
        <v>9.4972067039106142E-2</v>
      </c>
    </row>
    <row r="166" spans="1:15" ht="12.75" x14ac:dyDescent="0.2">
      <c r="A166" s="8" t="s">
        <v>124</v>
      </c>
      <c r="B166" s="9">
        <f>SUM(Jan!B166+Fev!B166+Mar!B166+Abr!B166+Mai!B166+Jun!B166+Jul!B166+Ago!B166+Set!B166+Out!B166+Nov!B166+Dez!B166)</f>
        <v>26</v>
      </c>
      <c r="C166" s="9">
        <f>SUM(Jan!C166+Fev!C166+Mar!C166+Abr!C166+Mai!C166+Jun!C166+Jul!C166+Ago!C166+Set!C166+Out!C166+Nov!C166+Dez!C166)</f>
        <v>27</v>
      </c>
      <c r="D166" s="9">
        <f>SUM(Jan!D166+Fev!D166+Mar!D166+Abr!D166+Mai!D166+Jun!D166+Jul!D166+Ago!D166+Set!D166+Out!D166+Nov!D166+Dez!D166)</f>
        <v>299</v>
      </c>
      <c r="E166" s="9">
        <f>SUM(Jan!E166+Fev!E166+Mar!E166+Abr!E166+Mai!E166+Jun!E166+Jul!E166+Ago!E166+Set!E166+Out!E166+Nov!E166+Dez!E166)</f>
        <v>213</v>
      </c>
      <c r="F166" s="9">
        <f>Mar!F166</f>
        <v>1790</v>
      </c>
      <c r="G166" s="9">
        <f>Mar!G166</f>
        <v>302</v>
      </c>
      <c r="H166" s="9">
        <f>SUM(Jan!H166+Fev!H166+Mar!H166+Abr!H166+Mai!H166+Jun!H166+Jul!H166+Ago!H166+Set!H166+Out!H166+Nov!H166+Dez!H166)</f>
        <v>521</v>
      </c>
      <c r="I166" s="9">
        <f>SUM(Jan!I166+Fev!I166+Mar!I166+Abr!I166+Mai!I166+Jun!I166+Jul!I166+Ago!I166+Set!I166+Out!I166+Nov!I166+Dez!I166)</f>
        <v>63</v>
      </c>
      <c r="J166" s="9">
        <f>SUM(Jan!J166+Fev!J166+Mar!J166+Abr!J166+Mai!J166+Jun!J166+Jul!J166+Ago!J166+Set!J166+Out!J166+Nov!J166+Dez!J166)</f>
        <v>255</v>
      </c>
      <c r="K166" s="9">
        <f>SUM(Jan!K166+Fev!K166+Mar!K166+Abr!K166+Mai!K166+Jun!K166+Jul!K166+Ago!K166+Set!K166+Out!K166+Nov!K166+Dez!K166)</f>
        <v>86</v>
      </c>
      <c r="L166" s="10">
        <f t="shared" si="17"/>
        <v>0.89365951073389915</v>
      </c>
      <c r="M166" s="10">
        <f t="shared" si="18"/>
        <v>0.85284280936454848</v>
      </c>
      <c r="N166" s="10">
        <f t="shared" si="19"/>
        <v>0.7123745819397993</v>
      </c>
      <c r="O166" s="11">
        <f t="shared" si="20"/>
        <v>0.24705882352941178</v>
      </c>
    </row>
    <row r="167" spans="1:15" ht="12.75" x14ac:dyDescent="0.2">
      <c r="A167" s="8" t="s">
        <v>125</v>
      </c>
      <c r="B167" s="9">
        <f>SUM(Jan!B167+Fev!B167+Mar!B167+Abr!B167+Mai!B167+Jun!B167+Jul!B167+Ago!B167+Set!B167+Out!B167+Nov!B167+Dez!B167)</f>
        <v>35</v>
      </c>
      <c r="C167" s="9">
        <f>SUM(Jan!C167+Fev!C167+Mar!C167+Abr!C167+Mai!C167+Jun!C167+Jul!C167+Ago!C167+Set!C167+Out!C167+Nov!C167+Dez!C167)</f>
        <v>32</v>
      </c>
      <c r="D167" s="9">
        <f>SUM(Jan!D167+Fev!D167+Mar!D167+Abr!D167+Mai!D167+Jun!D167+Jul!D167+Ago!D167+Set!D167+Out!D167+Nov!D167+Dez!D167)</f>
        <v>293</v>
      </c>
      <c r="E167" s="9">
        <f>SUM(Jan!E167+Fev!E167+Mar!E167+Abr!E167+Mai!E167+Jun!E167+Jul!E167+Ago!E167+Set!E167+Out!E167+Nov!E167+Dez!E167)</f>
        <v>200</v>
      </c>
      <c r="F167" s="9">
        <f>Mar!F167</f>
        <v>1465</v>
      </c>
      <c r="G167" s="9">
        <f>Mar!G167</f>
        <v>220</v>
      </c>
      <c r="H167" s="9">
        <f>SUM(Jan!H167+Fev!H167+Mar!H167+Abr!H167+Mai!H167+Jun!H167+Jul!H167+Ago!H167+Set!H167+Out!H167+Nov!H167+Dez!H167)</f>
        <v>386</v>
      </c>
      <c r="I167" s="9">
        <f>SUM(Jan!I167+Fev!I167+Mar!I167+Abr!I167+Mai!I167+Jun!I167+Jul!I167+Ago!I167+Set!I167+Out!I167+Nov!I167+Dez!I167)</f>
        <v>27</v>
      </c>
      <c r="J167" s="9">
        <f>SUM(Jan!J167+Fev!J167+Mar!J167+Abr!J167+Mai!J167+Jun!J167+Jul!J167+Ago!J167+Set!J167+Out!J167+Nov!J167+Dez!J167)</f>
        <v>112</v>
      </c>
      <c r="K167" s="9">
        <f>SUM(Jan!K167+Fev!K167+Mar!K167+Abr!K167+Mai!K167+Jun!K167+Jul!K167+Ago!K167+Set!K167+Out!K167+Nov!K167+Dez!K167)</f>
        <v>34</v>
      </c>
      <c r="L167" s="10">
        <f t="shared" si="17"/>
        <v>0.87987987987987992</v>
      </c>
      <c r="M167" s="10">
        <f t="shared" si="18"/>
        <v>0.38225255972696248</v>
      </c>
      <c r="N167" s="10">
        <f t="shared" si="19"/>
        <v>0.68259385665529015</v>
      </c>
      <c r="O167" s="11">
        <f t="shared" si="20"/>
        <v>0.24107142857142858</v>
      </c>
    </row>
    <row r="168" spans="1:15" ht="12.75" x14ac:dyDescent="0.2">
      <c r="A168" s="8" t="s">
        <v>126</v>
      </c>
      <c r="B168" s="9">
        <f>SUM(Jan!B168+Fev!B168+Mar!B168+Abr!B168+Mai!B168+Jun!B168+Jul!B168+Ago!B168+Set!B168+Out!B168+Nov!B168+Dez!B168)</f>
        <v>30</v>
      </c>
      <c r="C168" s="9">
        <f>SUM(Jan!C168+Fev!C168+Mar!C168+Abr!C168+Mai!C168+Jun!C168+Jul!C168+Ago!C168+Set!C168+Out!C168+Nov!C168+Dez!C168)</f>
        <v>21</v>
      </c>
      <c r="D168" s="9">
        <f>SUM(Jan!D168+Fev!D168+Mar!D168+Abr!D168+Mai!D168+Jun!D168+Jul!D168+Ago!D168+Set!D168+Out!D168+Nov!D168+Dez!D168)</f>
        <v>721</v>
      </c>
      <c r="E168" s="9">
        <f>SUM(Jan!E168+Fev!E168+Mar!E168+Abr!E168+Mai!E168+Jun!E168+Jul!E168+Ago!E168+Set!E168+Out!E168+Nov!E168+Dez!E168)</f>
        <v>681</v>
      </c>
      <c r="F168" s="9">
        <f>Mar!F168</f>
        <v>1780</v>
      </c>
      <c r="G168" s="9">
        <f>Mar!G168</f>
        <v>261</v>
      </c>
      <c r="H168" s="9">
        <f>SUM(Jan!H168+Fev!H168+Mar!H168+Abr!H168+Mai!H168+Jun!H168+Jul!H168+Ago!H168+Set!H168+Out!H168+Nov!H168+Dez!H168)</f>
        <v>1981</v>
      </c>
      <c r="I168" s="9">
        <f>SUM(Jan!I168+Fev!I168+Mar!I168+Abr!I168+Mai!I168+Jun!I168+Jul!I168+Ago!I168+Set!I168+Out!I168+Nov!I168+Dez!I168)</f>
        <v>98</v>
      </c>
      <c r="J168" s="9">
        <f>SUM(Jan!J168+Fev!J168+Mar!J168+Abr!J168+Mai!J168+Jun!J168+Jul!J168+Ago!J168+Set!J168+Out!J168+Nov!J168+Dez!J168)</f>
        <v>644</v>
      </c>
      <c r="K168" s="9">
        <f>SUM(Jan!K168+Fev!K168+Mar!K168+Abr!K168+Mai!K168+Jun!K168+Jul!K168+Ago!K168+Set!K168+Out!K168+Nov!K168+Dez!K168)</f>
        <v>139</v>
      </c>
      <c r="L168" s="10">
        <f t="shared" si="17"/>
        <v>0.72328321820398211</v>
      </c>
      <c r="M168" s="10">
        <f t="shared" si="18"/>
        <v>0.89320388349514568</v>
      </c>
      <c r="N168" s="10">
        <f t="shared" si="19"/>
        <v>0.9445214979195562</v>
      </c>
      <c r="O168" s="11">
        <f t="shared" si="20"/>
        <v>0.15217391304347827</v>
      </c>
    </row>
    <row r="169" spans="1:15" ht="12.75" x14ac:dyDescent="0.2">
      <c r="A169" s="8" t="s">
        <v>127</v>
      </c>
      <c r="B169" s="9">
        <f>SUM(Jan!B169+Fev!B169+Mar!B169+Abr!B169+Mai!B169+Jun!B169+Jul!B169+Ago!B169+Set!B169+Out!B169+Nov!B169+Dez!B169)</f>
        <v>28</v>
      </c>
      <c r="C169" s="9">
        <f>SUM(Jan!C169+Fev!C169+Mar!C169+Abr!C169+Mai!C169+Jun!C169+Jul!C169+Ago!C169+Set!C169+Out!C169+Nov!C169+Dez!C169)</f>
        <v>15</v>
      </c>
      <c r="D169" s="9">
        <f>SUM(Jan!D169+Fev!D169+Mar!D169+Abr!D169+Mai!D169+Jun!D169+Jul!D169+Ago!D169+Set!D169+Out!D169+Nov!D169+Dez!D169)</f>
        <v>242</v>
      </c>
      <c r="E169" s="9">
        <f>SUM(Jan!E169+Fev!E169+Mar!E169+Abr!E169+Mai!E169+Jun!E169+Jul!E169+Ago!E169+Set!E169+Out!E169+Nov!E169+Dez!E169)</f>
        <v>111</v>
      </c>
      <c r="F169" s="9">
        <f>Mar!F169</f>
        <v>1742</v>
      </c>
      <c r="G169" s="9">
        <f>Mar!G169</f>
        <v>239</v>
      </c>
      <c r="H169" s="9">
        <f>SUM(Jan!H169+Fev!H169+Mar!H169+Abr!H169+Mai!H169+Jun!H169+Jul!H169+Ago!H169+Set!H169+Out!H169+Nov!H169+Dez!H169)</f>
        <v>596</v>
      </c>
      <c r="I169" s="9">
        <f>SUM(Jan!I169+Fev!I169+Mar!I169+Abr!I169+Mai!I169+Jun!I169+Jul!I169+Ago!I169+Set!I169+Out!I169+Nov!I169+Dez!I169)</f>
        <v>21</v>
      </c>
      <c r="J169" s="9">
        <f>SUM(Jan!J169+Fev!J169+Mar!J169+Abr!J169+Mai!J169+Jun!J169+Jul!J169+Ago!J169+Set!J169+Out!J169+Nov!J169+Dez!J169)</f>
        <v>241</v>
      </c>
      <c r="K169" s="9">
        <f>SUM(Jan!K169+Fev!K169+Mar!K169+Abr!K169+Mai!K169+Jun!K169+Jul!K169+Ago!K169+Set!K169+Out!K169+Nov!K169+Dez!K169)</f>
        <v>82</v>
      </c>
      <c r="L169" s="10">
        <f t="shared" si="17"/>
        <v>0.94009713977334053</v>
      </c>
      <c r="M169" s="10">
        <f t="shared" si="18"/>
        <v>0.99586776859504134</v>
      </c>
      <c r="N169" s="10">
        <f t="shared" si="19"/>
        <v>0.45867768595041325</v>
      </c>
      <c r="O169" s="11">
        <f t="shared" si="20"/>
        <v>8.7136929460580909E-2</v>
      </c>
    </row>
    <row r="170" spans="1:15" ht="12.75" x14ac:dyDescent="0.2">
      <c r="A170" s="8" t="s">
        <v>128</v>
      </c>
      <c r="B170" s="9">
        <f>SUM(Jan!B170+Fev!B170+Mar!B170+Abr!B170+Mai!B170+Jun!B170+Jul!B170+Ago!B170+Set!B170+Out!B170+Nov!B170+Dez!B170)</f>
        <v>38</v>
      </c>
      <c r="C170" s="9">
        <f>SUM(Jan!C170+Fev!C170+Mar!C170+Abr!C170+Mai!C170+Jun!C170+Jul!C170+Ago!C170+Set!C170+Out!C170+Nov!C170+Dez!C170)</f>
        <v>41</v>
      </c>
      <c r="D170" s="9">
        <f>SUM(Jan!D170+Fev!D170+Mar!D170+Abr!D170+Mai!D170+Jun!D170+Jul!D170+Ago!D170+Set!D170+Out!D170+Nov!D170+Dez!D170)</f>
        <v>426</v>
      </c>
      <c r="E170" s="9">
        <f>SUM(Jan!E170+Fev!E170+Mar!E170+Abr!E170+Mai!E170+Jun!E170+Jul!E170+Ago!E170+Set!E170+Out!E170+Nov!E170+Dez!E170)</f>
        <v>299</v>
      </c>
      <c r="F170" s="9">
        <f>Mar!F170</f>
        <v>1939</v>
      </c>
      <c r="G170" s="9">
        <f>Mar!G170</f>
        <v>301</v>
      </c>
      <c r="H170" s="9">
        <f>SUM(Jan!H170+Fev!H170+Mar!H170+Abr!H170+Mai!H170+Jun!H170+Jul!H170+Ago!H170+Set!H170+Out!H170+Nov!H170+Dez!H170)</f>
        <v>720</v>
      </c>
      <c r="I170" s="9">
        <f>SUM(Jan!I170+Fev!I170+Mar!I170+Abr!I170+Mai!I170+Jun!I170+Jul!I170+Ago!I170+Set!I170+Out!I170+Nov!I170+Dez!I170)</f>
        <v>46</v>
      </c>
      <c r="J170" s="9">
        <f>SUM(Jan!J170+Fev!J170+Mar!J170+Abr!J170+Mai!J170+Jun!J170+Jul!J170+Ago!J170+Set!J170+Out!J170+Nov!J170+Dez!J170)</f>
        <v>207</v>
      </c>
      <c r="K170" s="9">
        <f>SUM(Jan!K170+Fev!K170+Mar!K170+Abr!K170+Mai!K170+Jun!K170+Jul!K170+Ago!K170+Set!K170+Out!K170+Nov!K170+Dez!K170)</f>
        <v>120</v>
      </c>
      <c r="L170" s="10">
        <f t="shared" si="17"/>
        <v>0.86639857015192134</v>
      </c>
      <c r="M170" s="10">
        <f t="shared" si="18"/>
        <v>0.4859154929577465</v>
      </c>
      <c r="N170" s="10">
        <f t="shared" si="19"/>
        <v>0.7018779342723005</v>
      </c>
      <c r="O170" s="11">
        <f t="shared" si="20"/>
        <v>0.22222222222222221</v>
      </c>
    </row>
    <row r="171" spans="1:15" ht="12.75" x14ac:dyDescent="0.2">
      <c r="A171" s="8" t="s">
        <v>129</v>
      </c>
      <c r="B171" s="9">
        <f>SUM(Jan!B171+Fev!B171+Mar!B171+Abr!B171+Mai!B171+Jun!B171+Jul!B171+Ago!B171+Set!B171+Out!B171+Nov!B171+Dez!B171)</f>
        <v>57</v>
      </c>
      <c r="C171" s="9">
        <f>SUM(Jan!C171+Fev!C171+Mar!C171+Abr!C171+Mai!C171+Jun!C171+Jul!C171+Ago!C171+Set!C171+Out!C171+Nov!C171+Dez!C171)</f>
        <v>20</v>
      </c>
      <c r="D171" s="9">
        <f>SUM(Jan!D171+Fev!D171+Mar!D171+Abr!D171+Mai!D171+Jun!D171+Jul!D171+Ago!D171+Set!D171+Out!D171+Nov!D171+Dez!D171)</f>
        <v>371</v>
      </c>
      <c r="E171" s="9">
        <f>SUM(Jan!E171+Fev!E171+Mar!E171+Abr!E171+Mai!E171+Jun!E171+Jul!E171+Ago!E171+Set!E171+Out!E171+Nov!E171+Dez!E171)</f>
        <v>214</v>
      </c>
      <c r="F171" s="9">
        <f>Mar!F171</f>
        <v>2878</v>
      </c>
      <c r="G171" s="9">
        <f>Mar!G171</f>
        <v>459</v>
      </c>
      <c r="H171" s="9">
        <f>SUM(Jan!H171+Fev!H171+Mar!H171+Abr!H171+Mai!H171+Jun!H171+Jul!H171+Ago!H171+Set!H171+Out!H171+Nov!H171+Dez!H171)</f>
        <v>526</v>
      </c>
      <c r="I171" s="9">
        <f>SUM(Jan!I171+Fev!I171+Mar!I171+Abr!I171+Mai!I171+Jun!I171+Jul!I171+Ago!I171+Set!I171+Out!I171+Nov!I171+Dez!I171)</f>
        <v>74</v>
      </c>
      <c r="J171" s="9">
        <f>SUM(Jan!J171+Fev!J171+Mar!J171+Abr!J171+Mai!J171+Jun!J171+Jul!J171+Ago!J171+Set!J171+Out!J171+Nov!J171+Dez!J171)</f>
        <v>299</v>
      </c>
      <c r="K171" s="9">
        <f>SUM(Jan!K171+Fev!K171+Mar!K171+Abr!K171+Mai!K171+Jun!K171+Jul!K171+Ago!K171+Set!K171+Out!K171+Nov!K171+Dez!K171)</f>
        <v>113</v>
      </c>
      <c r="L171" s="10">
        <f t="shared" si="17"/>
        <v>0.93078913324708923</v>
      </c>
      <c r="M171" s="10">
        <f t="shared" si="18"/>
        <v>0.80592991913746626</v>
      </c>
      <c r="N171" s="10">
        <f t="shared" si="19"/>
        <v>0.5768194070080862</v>
      </c>
      <c r="O171" s="11">
        <f t="shared" si="20"/>
        <v>0.24749163879598662</v>
      </c>
    </row>
    <row r="172" spans="1:15" ht="12.75" x14ac:dyDescent="0.2">
      <c r="A172" s="8" t="s">
        <v>130</v>
      </c>
      <c r="B172" s="9">
        <f>SUM(Jan!B172+Fev!B172+Mar!B172+Abr!B172+Mai!B172+Jun!B172+Jul!B172+Ago!B172+Set!B172+Out!B172+Nov!B172+Dez!B172)</f>
        <v>19</v>
      </c>
      <c r="C172" s="9">
        <f>SUM(Jan!C172+Fev!C172+Mar!C172+Abr!C172+Mai!C172+Jun!C172+Jul!C172+Ago!C172+Set!C172+Out!C172+Nov!C172+Dez!C172)</f>
        <v>34</v>
      </c>
      <c r="D172" s="9">
        <f>SUM(Jan!D172+Fev!D172+Mar!D172+Abr!D172+Mai!D172+Jun!D172+Jul!D172+Ago!D172+Set!D172+Out!D172+Nov!D172+Dez!D172)</f>
        <v>306</v>
      </c>
      <c r="E172" s="9">
        <f>SUM(Jan!E172+Fev!E172+Mar!E172+Abr!E172+Mai!E172+Jun!E172+Jul!E172+Ago!E172+Set!E172+Out!E172+Nov!E172+Dez!E172)</f>
        <v>269</v>
      </c>
      <c r="F172" s="9">
        <f>Mar!F172</f>
        <v>2689</v>
      </c>
      <c r="G172" s="9">
        <f>Mar!G172</f>
        <v>237</v>
      </c>
      <c r="H172" s="9">
        <f>SUM(Jan!H172+Fev!H172+Mar!H172+Abr!H172+Mai!H172+Jun!H172+Jul!H172+Ago!H172+Set!H172+Out!H172+Nov!H172+Dez!H172)</f>
        <v>497</v>
      </c>
      <c r="I172" s="9">
        <f>SUM(Jan!I172+Fev!I172+Mar!I172+Abr!I172+Mai!I172+Jun!I172+Jul!I172+Ago!I172+Set!I172+Out!I172+Nov!I172+Dez!I172)</f>
        <v>38</v>
      </c>
      <c r="J172" s="9">
        <f>SUM(Jan!J172+Fev!J172+Mar!J172+Abr!J172+Mai!J172+Jun!J172+Jul!J172+Ago!J172+Set!J172+Out!J172+Nov!J172+Dez!J172)</f>
        <v>209</v>
      </c>
      <c r="K172" s="9">
        <f>SUM(Jan!K172+Fev!K172+Mar!K172+Abr!K172+Mai!K172+Jun!K172+Jul!K172+Ago!K172+Set!K172+Out!K172+Nov!K172+Dez!K172)</f>
        <v>23</v>
      </c>
      <c r="L172" s="10">
        <f t="shared" si="17"/>
        <v>0.90906017579445575</v>
      </c>
      <c r="M172" s="10">
        <f t="shared" si="18"/>
        <v>0.68300653594771243</v>
      </c>
      <c r="N172" s="10">
        <f t="shared" si="19"/>
        <v>0.87908496732026142</v>
      </c>
      <c r="O172" s="11">
        <f t="shared" si="20"/>
        <v>0.18181818181818182</v>
      </c>
    </row>
    <row r="173" spans="1:15" ht="12.75" x14ac:dyDescent="0.2">
      <c r="A173" s="8" t="s">
        <v>131</v>
      </c>
      <c r="B173" s="9">
        <f>SUM(Jan!B173+Fev!B173+Mar!B173+Abr!B173+Mai!B173+Jun!B173+Jul!B173+Ago!B173+Set!B173+Out!B173+Nov!B173+Dez!B173)</f>
        <v>15</v>
      </c>
      <c r="C173" s="9">
        <f>SUM(Jan!C173+Fev!C173+Mar!C173+Abr!C173+Mai!C173+Jun!C173+Jul!C173+Ago!C173+Set!C173+Out!C173+Nov!C173+Dez!C173)</f>
        <v>29</v>
      </c>
      <c r="D173" s="9">
        <f>SUM(Jan!D173+Fev!D173+Mar!D173+Abr!D173+Mai!D173+Jun!D173+Jul!D173+Ago!D173+Set!D173+Out!D173+Nov!D173+Dez!D173)</f>
        <v>205</v>
      </c>
      <c r="E173" s="9">
        <f>SUM(Jan!E173+Fev!E173+Mar!E173+Abr!E173+Mai!E173+Jun!E173+Jul!E173+Ago!E173+Set!E173+Out!E173+Nov!E173+Dez!E173)</f>
        <v>232</v>
      </c>
      <c r="F173" s="9">
        <f>Mar!F173</f>
        <v>2037</v>
      </c>
      <c r="G173" s="9">
        <f>Mar!G173</f>
        <v>77</v>
      </c>
      <c r="H173" s="9">
        <f>SUM(Jan!H173+Fev!H173+Mar!H173+Abr!H173+Mai!H173+Jun!H173+Jul!H173+Ago!H173+Set!H173+Out!H173+Nov!H173+Dez!H173)</f>
        <v>309</v>
      </c>
      <c r="I173" s="9">
        <f>SUM(Jan!I173+Fev!I173+Mar!I173+Abr!I173+Mai!I173+Jun!I173+Jul!I173+Ago!I173+Set!I173+Out!I173+Nov!I173+Dez!I173)</f>
        <v>31</v>
      </c>
      <c r="J173" s="9">
        <f>SUM(Jan!J173+Fev!J173+Mar!J173+Abr!J173+Mai!J173+Jun!J173+Jul!J173+Ago!J173+Set!J173+Out!J173+Nov!J173+Dez!J173)</f>
        <v>162</v>
      </c>
      <c r="K173" s="9">
        <f>SUM(Jan!K173+Fev!K173+Mar!K173+Abr!K173+Mai!K173+Jun!K173+Jul!K173+Ago!K173+Set!K173+Out!K173+Nov!K173+Dez!K173)</f>
        <v>87</v>
      </c>
      <c r="L173" s="10">
        <f t="shared" si="17"/>
        <v>0.89775231379462317</v>
      </c>
      <c r="M173" s="10">
        <f t="shared" si="18"/>
        <v>0.79024390243902443</v>
      </c>
      <c r="N173" s="10">
        <f t="shared" si="19"/>
        <v>1.1317073170731706</v>
      </c>
      <c r="O173" s="11">
        <f t="shared" si="20"/>
        <v>0.19135802469135801</v>
      </c>
    </row>
    <row r="174" spans="1:15" ht="12.75" x14ac:dyDescent="0.2">
      <c r="A174" s="8" t="s">
        <v>132</v>
      </c>
      <c r="B174" s="9">
        <f>SUM(Jan!B174+Fev!B174+Mar!B174+Abr!B174+Mai!B174+Jun!B174+Jul!B174+Ago!B174+Set!B174+Out!B174+Nov!B174+Dez!B174)</f>
        <v>21</v>
      </c>
      <c r="C174" s="9">
        <f>SUM(Jan!C174+Fev!C174+Mar!C174+Abr!C174+Mai!C174+Jun!C174+Jul!C174+Ago!C174+Set!C174+Out!C174+Nov!C174+Dez!C174)</f>
        <v>11</v>
      </c>
      <c r="D174" s="9">
        <f>SUM(Jan!D174+Fev!D174+Mar!D174+Abr!D174+Mai!D174+Jun!D174+Jul!D174+Ago!D174+Set!D174+Out!D174+Nov!D174+Dez!D174)</f>
        <v>206</v>
      </c>
      <c r="E174" s="9">
        <f>SUM(Jan!E174+Fev!E174+Mar!E174+Abr!E174+Mai!E174+Jun!E174+Jul!E174+Ago!E174+Set!E174+Out!E174+Nov!E174+Dez!E174)</f>
        <v>251</v>
      </c>
      <c r="F174" s="9">
        <f>Mar!F174</f>
        <v>2736</v>
      </c>
      <c r="G174" s="9">
        <f>Mar!G174</f>
        <v>166</v>
      </c>
      <c r="H174" s="9">
        <f>SUM(Jan!H174+Fev!H174+Mar!H174+Abr!H174+Mai!H174+Jun!H174+Jul!H174+Ago!H174+Set!H174+Out!H174+Nov!H174+Dez!H174)</f>
        <v>617</v>
      </c>
      <c r="I174" s="9">
        <f>SUM(Jan!I174+Fev!I174+Mar!I174+Abr!I174+Mai!I174+Jun!I174+Jul!I174+Ago!I174+Set!I174+Out!I174+Nov!I174+Dez!I174)</f>
        <v>85</v>
      </c>
      <c r="J174" s="9">
        <f>SUM(Jan!J174+Fev!J174+Mar!J174+Abr!J174+Mai!J174+Jun!J174+Jul!J174+Ago!J174+Set!J174+Out!J174+Nov!J174+Dez!J174)</f>
        <v>288</v>
      </c>
      <c r="K174" s="9">
        <f>SUM(Jan!K174+Fev!K174+Mar!K174+Abr!K174+Mai!K174+Jun!K174+Jul!K174+Ago!K174+Set!K174+Out!K174+Nov!K174+Dez!K174)</f>
        <v>84</v>
      </c>
      <c r="L174" s="10">
        <f t="shared" si="17"/>
        <v>0.91596919986608638</v>
      </c>
      <c r="M174" s="10">
        <f t="shared" si="18"/>
        <v>1.3980582524271845</v>
      </c>
      <c r="N174" s="10">
        <f t="shared" si="19"/>
        <v>1.2184466019417475</v>
      </c>
      <c r="O174" s="11">
        <f t="shared" si="20"/>
        <v>0.2951388888888889</v>
      </c>
    </row>
    <row r="175" spans="1:15" ht="12.75" x14ac:dyDescent="0.2">
      <c r="A175" s="8" t="s">
        <v>133</v>
      </c>
      <c r="B175" s="9">
        <f>SUM(Jan!B175+Fev!B175+Mar!B175+Abr!B175+Mai!B175+Jun!B175+Jul!B175+Ago!B175+Set!B175+Out!B175+Nov!B175+Dez!B175)</f>
        <v>25</v>
      </c>
      <c r="C175" s="9">
        <f>SUM(Jan!C175+Fev!C175+Mar!C175+Abr!C175+Mai!C175+Jun!C175+Jul!C175+Ago!C175+Set!C175+Out!C175+Nov!C175+Dez!C175)</f>
        <v>18</v>
      </c>
      <c r="D175" s="9">
        <f>SUM(Jan!D175+Fev!D175+Mar!D175+Abr!D175+Mai!D175+Jun!D175+Jul!D175+Ago!D175+Set!D175+Out!D175+Nov!D175+Dez!D175)</f>
        <v>263</v>
      </c>
      <c r="E175" s="9">
        <f>SUM(Jan!E175+Fev!E175+Mar!E175+Abr!E175+Mai!E175+Jun!E175+Jul!E175+Ago!E175+Set!E175+Out!E175+Nov!E175+Dez!E175)</f>
        <v>195</v>
      </c>
      <c r="F175" s="9">
        <f>Mar!F175</f>
        <v>3167</v>
      </c>
      <c r="G175" s="9">
        <f>Mar!G175</f>
        <v>132</v>
      </c>
      <c r="H175" s="9">
        <f>SUM(Jan!H175+Fev!H175+Mar!H175+Abr!H175+Mai!H175+Jun!H175+Jul!H175+Ago!H175+Set!H175+Out!H175+Nov!H175+Dez!H175)</f>
        <v>593</v>
      </c>
      <c r="I175" s="9">
        <f>SUM(Jan!I175+Fev!I175+Mar!I175+Abr!I175+Mai!I175+Jun!I175+Jul!I175+Ago!I175+Set!I175+Out!I175+Nov!I175+Dez!I175)</f>
        <v>93</v>
      </c>
      <c r="J175" s="9">
        <f>SUM(Jan!J175+Fev!J175+Mar!J175+Abr!J175+Mai!J175+Jun!J175+Jul!J175+Ago!J175+Set!J175+Out!J175+Nov!J175+Dez!J175)</f>
        <v>708</v>
      </c>
      <c r="K175" s="9">
        <f>SUM(Jan!K175+Fev!K175+Mar!K175+Abr!K175+Mai!K175+Jun!K175+Jul!K175+Ago!K175+Set!K175+Out!K175+Nov!K175+Dez!K175)</f>
        <v>33</v>
      </c>
      <c r="L175" s="10">
        <f t="shared" si="17"/>
        <v>0.94199881023200471</v>
      </c>
      <c r="M175" s="10">
        <f t="shared" si="18"/>
        <v>2.6920152091254752</v>
      </c>
      <c r="N175" s="10">
        <f t="shared" si="19"/>
        <v>0.7414448669201521</v>
      </c>
      <c r="O175" s="11">
        <f t="shared" si="20"/>
        <v>0.13135593220338984</v>
      </c>
    </row>
    <row r="176" spans="1:15" ht="12.75" x14ac:dyDescent="0.2">
      <c r="A176" s="8" t="s">
        <v>134</v>
      </c>
      <c r="B176" s="9">
        <f>SUM(Jan!B176+Fev!B176+Mar!B176+Abr!B176+Mai!B176+Jun!B176+Jul!B176+Ago!B176+Set!B176+Out!B176+Nov!B176+Dez!B176)</f>
        <v>15</v>
      </c>
      <c r="C176" s="9">
        <f>SUM(Jan!C176+Fev!C176+Mar!C176+Abr!C176+Mai!C176+Jun!C176+Jul!C176+Ago!C176+Set!C176+Out!C176+Nov!C176+Dez!C176)</f>
        <v>22</v>
      </c>
      <c r="D176" s="9">
        <f>SUM(Jan!D176+Fev!D176+Mar!D176+Abr!D176+Mai!D176+Jun!D176+Jul!D176+Ago!D176+Set!D176+Out!D176+Nov!D176+Dez!D176)</f>
        <v>402</v>
      </c>
      <c r="E176" s="9">
        <f>SUM(Jan!E176+Fev!E176+Mar!E176+Abr!E176+Mai!E176+Jun!E176+Jul!E176+Ago!E176+Set!E176+Out!E176+Nov!E176+Dez!E176)</f>
        <v>336</v>
      </c>
      <c r="F176" s="9">
        <f>Mar!F176</f>
        <v>2146</v>
      </c>
      <c r="G176" s="9">
        <f>Mar!G176</f>
        <v>264</v>
      </c>
      <c r="H176" s="9">
        <f>SUM(Jan!H176+Fev!H176+Mar!H176+Abr!H176+Mai!H176+Jun!H176+Jul!H176+Ago!H176+Set!H176+Out!H176+Nov!H176+Dez!H176)</f>
        <v>503</v>
      </c>
      <c r="I176" s="9">
        <f>SUM(Jan!I176+Fev!I176+Mar!I176+Abr!I176+Mai!I176+Jun!I176+Jul!I176+Ago!I176+Set!I176+Out!I176+Nov!I176+Dez!I176)</f>
        <v>57</v>
      </c>
      <c r="J176" s="9">
        <f>SUM(Jan!J176+Fev!J176+Mar!J176+Abr!J176+Mai!J176+Jun!J176+Jul!J176+Ago!J176+Set!J176+Out!J176+Nov!J176+Dez!J176)</f>
        <v>381</v>
      </c>
      <c r="K176" s="9">
        <f>SUM(Jan!K176+Fev!K176+Mar!K176+Abr!K176+Mai!K176+Jun!K176+Jul!K176+Ago!K176+Set!K176+Out!K176+Nov!K176+Dez!K176)</f>
        <v>86</v>
      </c>
      <c r="L176" s="10">
        <f t="shared" si="17"/>
        <v>0.8646253021756648</v>
      </c>
      <c r="M176" s="10">
        <f t="shared" si="18"/>
        <v>0.94776119402985071</v>
      </c>
      <c r="N176" s="10">
        <f t="shared" si="19"/>
        <v>0.83582089552238803</v>
      </c>
      <c r="O176" s="11">
        <f t="shared" si="20"/>
        <v>0.14960629921259844</v>
      </c>
    </row>
    <row r="177" spans="1:15" ht="12.75" x14ac:dyDescent="0.2">
      <c r="A177" s="8" t="s">
        <v>135</v>
      </c>
      <c r="B177" s="9">
        <f>SUM(Jan!B177+Fev!B177+Mar!B177+Abr!B177+Mai!B177+Jun!B177+Jul!B177+Ago!B177+Set!B177+Out!B177+Nov!B177+Dez!B177)</f>
        <v>36</v>
      </c>
      <c r="C177" s="9">
        <f>SUM(Jan!C177+Fev!C177+Mar!C177+Abr!C177+Mai!C177+Jun!C177+Jul!C177+Ago!C177+Set!C177+Out!C177+Nov!C177+Dez!C177)</f>
        <v>41</v>
      </c>
      <c r="D177" s="9">
        <f>SUM(Jan!D177+Fev!D177+Mar!D177+Abr!D177+Mai!D177+Jun!D177+Jul!D177+Ago!D177+Set!D177+Out!D177+Nov!D177+Dez!D177)</f>
        <v>330</v>
      </c>
      <c r="E177" s="9">
        <f>SUM(Jan!E177+Fev!E177+Mar!E177+Abr!E177+Mai!E177+Jun!E177+Jul!E177+Ago!E177+Set!E177+Out!E177+Nov!E177+Dez!E177)</f>
        <v>256</v>
      </c>
      <c r="F177" s="9">
        <f>Mar!F177</f>
        <v>1717</v>
      </c>
      <c r="G177" s="9">
        <f>Mar!G177</f>
        <v>267</v>
      </c>
      <c r="H177" s="9">
        <f>SUM(Jan!H177+Fev!H177+Mar!H177+Abr!H177+Mai!H177+Jun!H177+Jul!H177+Ago!H177+Set!H177+Out!H177+Nov!H177+Dez!H177)</f>
        <v>460</v>
      </c>
      <c r="I177" s="9">
        <f>SUM(Jan!I177+Fev!I177+Mar!I177+Abr!I177+Mai!I177+Jun!I177+Jul!I177+Ago!I177+Set!I177+Out!I177+Nov!I177+Dez!I177)</f>
        <v>36</v>
      </c>
      <c r="J177" s="9">
        <f>SUM(Jan!J177+Fev!J177+Mar!J177+Abr!J177+Mai!J177+Jun!J177+Jul!J177+Ago!J177+Set!J177+Out!J177+Nov!J177+Dez!J177)</f>
        <v>235</v>
      </c>
      <c r="K177" s="9">
        <f>SUM(Jan!K177+Fev!K177+Mar!K177+Abr!K177+Mai!K177+Jun!K177+Jul!K177+Ago!K177+Set!K177+Out!K177+Nov!K177+Dez!K177)</f>
        <v>87</v>
      </c>
      <c r="L177" s="10">
        <f t="shared" si="17"/>
        <v>0.87024835276229096</v>
      </c>
      <c r="M177" s="10">
        <f t="shared" si="18"/>
        <v>0.71212121212121215</v>
      </c>
      <c r="N177" s="10">
        <f t="shared" si="19"/>
        <v>0.77575757575757576</v>
      </c>
      <c r="O177" s="11">
        <f t="shared" si="20"/>
        <v>0.15319148936170213</v>
      </c>
    </row>
    <row r="178" spans="1:15" ht="12.75" x14ac:dyDescent="0.2">
      <c r="A178" s="8" t="s">
        <v>136</v>
      </c>
      <c r="B178" s="9">
        <f>SUM(Jan!B178+Fev!B178+Mar!B178+Abr!B178+Mai!B178+Jun!B178+Jul!B178+Ago!B178+Set!B178+Out!B178+Nov!B178+Dez!B178)</f>
        <v>37</v>
      </c>
      <c r="C178" s="9">
        <f>SUM(Jan!C178+Fev!C178+Mar!C178+Abr!C178+Mai!C178+Jun!C178+Jul!C178+Ago!C178+Set!C178+Out!C178+Nov!C178+Dez!C178)</f>
        <v>35</v>
      </c>
      <c r="D178" s="9">
        <f>SUM(Jan!D178+Fev!D178+Mar!D178+Abr!D178+Mai!D178+Jun!D178+Jul!D178+Ago!D178+Set!D178+Out!D178+Nov!D178+Dez!D178)</f>
        <v>307</v>
      </c>
      <c r="E178" s="9">
        <f>SUM(Jan!E178+Fev!E178+Mar!E178+Abr!E178+Mai!E178+Jun!E178+Jul!E178+Ago!E178+Set!E178+Out!E178+Nov!E178+Dez!E178)</f>
        <v>223</v>
      </c>
      <c r="F178" s="9">
        <f>Mar!F178</f>
        <v>1583</v>
      </c>
      <c r="G178" s="9">
        <f>Mar!G178</f>
        <v>383</v>
      </c>
      <c r="H178" s="9">
        <f>SUM(Jan!H178+Fev!H178+Mar!H178+Abr!H178+Mai!H178+Jun!H178+Jul!H178+Ago!H178+Set!H178+Out!H178+Nov!H178+Dez!H178)</f>
        <v>633</v>
      </c>
      <c r="I178" s="9">
        <f>SUM(Jan!I178+Fev!I178+Mar!I178+Abr!I178+Mai!I178+Jun!I178+Jul!I178+Ago!I178+Set!I178+Out!I178+Nov!I178+Dez!I178)</f>
        <v>16</v>
      </c>
      <c r="J178" s="9">
        <f>SUM(Jan!J178+Fev!J178+Mar!J178+Abr!J178+Mai!J178+Jun!J178+Jul!J178+Ago!J178+Set!J178+Out!J178+Nov!J178+Dez!J178)</f>
        <v>252</v>
      </c>
      <c r="K178" s="9">
        <f>SUM(Jan!K178+Fev!K178+Mar!K178+Abr!K178+Mai!K178+Jun!K178+Jul!K178+Ago!K178+Set!K178+Out!K178+Nov!K178+Dez!K178)</f>
        <v>64</v>
      </c>
      <c r="L178" s="10">
        <f t="shared" si="17"/>
        <v>0.87652270210409744</v>
      </c>
      <c r="M178" s="10">
        <f t="shared" si="18"/>
        <v>0.82084690553745931</v>
      </c>
      <c r="N178" s="10">
        <f t="shared" si="19"/>
        <v>0.7263843648208469</v>
      </c>
      <c r="O178" s="11">
        <f t="shared" si="20"/>
        <v>6.3492063492063489E-2</v>
      </c>
    </row>
    <row r="179" spans="1:15" ht="12.75" x14ac:dyDescent="0.2">
      <c r="A179" s="8" t="s">
        <v>137</v>
      </c>
      <c r="B179" s="9">
        <f>SUM(Jan!B179+Fev!B179+Mar!B179+Abr!B179+Mai!B179+Jun!B179+Jul!B179+Ago!B179+Set!B179+Out!B179+Nov!B179+Dez!B179)</f>
        <v>15</v>
      </c>
      <c r="C179" s="9">
        <f>SUM(Jan!C179+Fev!C179+Mar!C179+Abr!C179+Mai!C179+Jun!C179+Jul!C179+Ago!C179+Set!C179+Out!C179+Nov!C179+Dez!C179)</f>
        <v>9</v>
      </c>
      <c r="D179" s="9">
        <f>SUM(Jan!D179+Fev!D179+Mar!D179+Abr!D179+Mai!D179+Jun!D179+Jul!D179+Ago!D179+Set!D179+Out!D179+Nov!D179+Dez!D179)</f>
        <v>260</v>
      </c>
      <c r="E179" s="9">
        <f>SUM(Jan!E179+Fev!E179+Mar!E179+Abr!E179+Mai!E179+Jun!E179+Jul!E179+Ago!E179+Set!E179+Out!E179+Nov!E179+Dez!E179)</f>
        <v>132</v>
      </c>
      <c r="F179" s="9">
        <f>Mar!F179</f>
        <v>911</v>
      </c>
      <c r="G179" s="9">
        <f>Mar!G179</f>
        <v>129</v>
      </c>
      <c r="H179" s="9">
        <f>SUM(Jan!H179+Fev!H179+Mar!H179+Abr!H179+Mai!H179+Jun!H179+Jul!H179+Ago!H179+Set!H179+Out!H179+Nov!H179+Dez!H179)</f>
        <v>347</v>
      </c>
      <c r="I179" s="9">
        <f>SUM(Jan!I179+Fev!I179+Mar!I179+Abr!I179+Mai!I179+Jun!I179+Jul!I179+Ago!I179+Set!I179+Out!I179+Nov!I179+Dez!I179)</f>
        <v>56</v>
      </c>
      <c r="J179" s="9">
        <f>SUM(Jan!J179+Fev!J179+Mar!J179+Abr!J179+Mai!J179+Jun!J179+Jul!J179+Ago!J179+Set!J179+Out!J179+Nov!J179+Dez!J179)</f>
        <v>134</v>
      </c>
      <c r="K179" s="9">
        <f>SUM(Jan!K179+Fev!K179+Mar!K179+Abr!K179+Mai!K179+Jun!K179+Jul!K179+Ago!K179+Set!K179+Out!K179+Nov!K179+Dez!K179)</f>
        <v>55</v>
      </c>
      <c r="L179" s="10">
        <f t="shared" si="17"/>
        <v>0.87344199424736335</v>
      </c>
      <c r="M179" s="10">
        <f t="shared" si="18"/>
        <v>0.51538461538461533</v>
      </c>
      <c r="N179" s="10">
        <f t="shared" si="19"/>
        <v>0.50769230769230766</v>
      </c>
      <c r="O179" s="11">
        <f t="shared" si="20"/>
        <v>0.41791044776119401</v>
      </c>
    </row>
    <row r="180" spans="1:15" ht="12.75" x14ac:dyDescent="0.2">
      <c r="A180" s="8" t="s">
        <v>138</v>
      </c>
      <c r="B180" s="9">
        <f>SUM(Jan!B180+Fev!B180+Mar!B180+Abr!B180+Mai!B180+Jun!B180+Jul!B180+Ago!B180+Set!B180+Out!B180+Nov!B180+Dez!B180)</f>
        <v>21</v>
      </c>
      <c r="C180" s="9">
        <f>SUM(Jan!C180+Fev!C180+Mar!C180+Abr!C180+Mai!C180+Jun!C180+Jul!C180+Ago!C180+Set!C180+Out!C180+Nov!C180+Dez!C180)</f>
        <v>47</v>
      </c>
      <c r="D180" s="9">
        <f>SUM(Jan!D180+Fev!D180+Mar!D180+Abr!D180+Mai!D180+Jun!D180+Jul!D180+Ago!D180+Set!D180+Out!D180+Nov!D180+Dez!D180)</f>
        <v>261</v>
      </c>
      <c r="E180" s="9">
        <f>SUM(Jan!E180+Fev!E180+Mar!E180+Abr!E180+Mai!E180+Jun!E180+Jul!E180+Ago!E180+Set!E180+Out!E180+Nov!E180+Dez!E180)</f>
        <v>226</v>
      </c>
      <c r="F180" s="9">
        <f>Mar!F180</f>
        <v>1963</v>
      </c>
      <c r="G180" s="9">
        <f>Mar!G180</f>
        <v>170</v>
      </c>
      <c r="H180" s="9">
        <f>SUM(Jan!H180+Fev!H180+Mar!H180+Abr!H180+Mai!H180+Jun!H180+Jul!H180+Ago!H180+Set!H180+Out!H180+Nov!H180+Dez!H180)</f>
        <v>456</v>
      </c>
      <c r="I180" s="9">
        <f>SUM(Jan!I180+Fev!I180+Mar!I180+Abr!I180+Mai!I180+Jun!I180+Jul!I180+Ago!I180+Set!I180+Out!I180+Nov!I180+Dez!I180)</f>
        <v>68</v>
      </c>
      <c r="J180" s="9">
        <f>SUM(Jan!J180+Fev!J180+Mar!J180+Abr!J180+Mai!J180+Jun!J180+Jul!J180+Ago!J180+Set!J180+Out!J180+Nov!J180+Dez!J180)</f>
        <v>206</v>
      </c>
      <c r="K180" s="9">
        <f>SUM(Jan!K180+Fev!K180+Mar!K180+Abr!K180+Mai!K180+Jun!K180+Jul!K180+Ago!K180+Set!K180+Out!K180+Nov!K180+Dez!K180)</f>
        <v>55</v>
      </c>
      <c r="L180" s="10">
        <f t="shared" si="17"/>
        <v>0.89675650982183641</v>
      </c>
      <c r="M180" s="10">
        <f t="shared" si="18"/>
        <v>0.78927203065134099</v>
      </c>
      <c r="N180" s="10">
        <f t="shared" si="19"/>
        <v>0.86590038314176243</v>
      </c>
      <c r="O180" s="11">
        <f t="shared" si="20"/>
        <v>0.3300970873786408</v>
      </c>
    </row>
    <row r="181" spans="1:15" ht="12.75" x14ac:dyDescent="0.2">
      <c r="A181" s="8" t="s">
        <v>139</v>
      </c>
      <c r="B181" s="9">
        <f>SUM(Jan!B181+Fev!B181+Mar!B181+Abr!B181+Mai!B181+Jun!B181+Jul!B181+Ago!B181+Set!B181+Out!B181+Nov!B181+Dez!B181)</f>
        <v>20</v>
      </c>
      <c r="C181" s="9">
        <f>SUM(Jan!C181+Fev!C181+Mar!C181+Abr!C181+Mai!C181+Jun!C181+Jul!C181+Ago!C181+Set!C181+Out!C181+Nov!C181+Dez!C181)</f>
        <v>13</v>
      </c>
      <c r="D181" s="9">
        <f>SUM(Jan!D181+Fev!D181+Mar!D181+Abr!D181+Mai!D181+Jun!D181+Jul!D181+Ago!D181+Set!D181+Out!D181+Nov!D181+Dez!D181)</f>
        <v>326</v>
      </c>
      <c r="E181" s="9">
        <f>SUM(Jan!E181+Fev!E181+Mar!E181+Abr!E181+Mai!E181+Jun!E181+Jul!E181+Ago!E181+Set!E181+Out!E181+Nov!E181+Dez!E181)</f>
        <v>196</v>
      </c>
      <c r="F181" s="9">
        <f>Mar!F181</f>
        <v>1919</v>
      </c>
      <c r="G181" s="9">
        <f>Mar!G181</f>
        <v>170</v>
      </c>
      <c r="H181" s="9">
        <f>SUM(Jan!H181+Fev!H181+Mar!H181+Abr!H181+Mai!H181+Jun!H181+Jul!H181+Ago!H181+Set!H181+Out!H181+Nov!H181+Dez!H181)</f>
        <v>846</v>
      </c>
      <c r="I181" s="9">
        <f>SUM(Jan!I181+Fev!I181+Mar!I181+Abr!I181+Mai!I181+Jun!I181+Jul!I181+Ago!I181+Set!I181+Out!I181+Nov!I181+Dez!I181)</f>
        <v>75</v>
      </c>
      <c r="J181" s="9">
        <f>SUM(Jan!J181+Fev!J181+Mar!J181+Abr!J181+Mai!J181+Jun!J181+Jul!J181+Ago!J181+Set!J181+Out!J181+Nov!J181+Dez!J181)</f>
        <v>276</v>
      </c>
      <c r="K181" s="9">
        <f>SUM(Jan!K181+Fev!K181+Mar!K181+Abr!K181+Mai!K181+Jun!K181+Jul!K181+Ago!K181+Set!K181+Out!K181+Nov!K181+Dez!K181)</f>
        <v>63</v>
      </c>
      <c r="L181" s="10">
        <f t="shared" si="17"/>
        <v>0.9073286052009456</v>
      </c>
      <c r="M181" s="10">
        <f t="shared" si="18"/>
        <v>0.84662576687116564</v>
      </c>
      <c r="N181" s="10">
        <f t="shared" si="19"/>
        <v>0.60122699386503065</v>
      </c>
      <c r="O181" s="11">
        <f t="shared" si="20"/>
        <v>0.27173913043478259</v>
      </c>
    </row>
    <row r="182" spans="1:15" ht="12.75" x14ac:dyDescent="0.2">
      <c r="A182" s="8" t="s">
        <v>140</v>
      </c>
      <c r="B182" s="9">
        <f>SUM(Jan!B182+Fev!B182+Mar!B182+Abr!B182+Mai!B182+Jun!B182+Jul!B182+Ago!B182+Set!B182+Out!B182+Nov!B182+Dez!B182)</f>
        <v>33</v>
      </c>
      <c r="C182" s="9">
        <f>SUM(Jan!C182+Fev!C182+Mar!C182+Abr!C182+Mai!C182+Jun!C182+Jul!C182+Ago!C182+Set!C182+Out!C182+Nov!C182+Dez!C182)</f>
        <v>22</v>
      </c>
      <c r="D182" s="9">
        <f>SUM(Jan!D182+Fev!D182+Mar!D182+Abr!D182+Mai!D182+Jun!D182+Jul!D182+Ago!D182+Set!D182+Out!D182+Nov!D182+Dez!D182)</f>
        <v>546</v>
      </c>
      <c r="E182" s="9">
        <f>SUM(Jan!E182+Fev!E182+Mar!E182+Abr!E182+Mai!E182+Jun!E182+Jul!E182+Ago!E182+Set!E182+Out!E182+Nov!E182+Dez!E182)</f>
        <v>345</v>
      </c>
      <c r="F182" s="9">
        <f>Mar!F182</f>
        <v>4465</v>
      </c>
      <c r="G182" s="9">
        <f>Mar!G182</f>
        <v>200</v>
      </c>
      <c r="H182" s="9">
        <f>SUM(Jan!H182+Fev!H182+Mar!H182+Abr!H182+Mai!H182+Jun!H182+Jul!H182+Ago!H182+Set!H182+Out!H182+Nov!H182+Dez!H182)</f>
        <v>734</v>
      </c>
      <c r="I182" s="9">
        <f>SUM(Jan!I182+Fev!I182+Mar!I182+Abr!I182+Mai!I182+Jun!I182+Jul!I182+Ago!I182+Set!I182+Out!I182+Nov!I182+Dez!I182)</f>
        <v>75</v>
      </c>
      <c r="J182" s="9">
        <f>SUM(Jan!J182+Fev!J182+Mar!J182+Abr!J182+Mai!J182+Jun!J182+Jul!J182+Ago!J182+Set!J182+Out!J182+Nov!J182+Dez!J182)</f>
        <v>558</v>
      </c>
      <c r="K182" s="9">
        <f>SUM(Jan!K182+Fev!K182+Mar!K182+Abr!K182+Mai!K182+Jun!K182+Jul!K182+Ago!K182+Set!K182+Out!K182+Nov!K182+Dez!K182)</f>
        <v>134</v>
      </c>
      <c r="L182" s="10">
        <f t="shared" si="17"/>
        <v>0.9282744282744283</v>
      </c>
      <c r="M182" s="10">
        <f t="shared" si="18"/>
        <v>1.0219780219780219</v>
      </c>
      <c r="N182" s="10">
        <f t="shared" si="19"/>
        <v>0.63186813186813184</v>
      </c>
      <c r="O182" s="11">
        <f t="shared" si="20"/>
        <v>0.13440860215053763</v>
      </c>
    </row>
    <row r="183" spans="1:15" ht="12.75" x14ac:dyDescent="0.2">
      <c r="A183" s="8" t="s">
        <v>141</v>
      </c>
      <c r="B183" s="9">
        <f>SUM(Jan!B183+Fev!B183+Mar!B183+Abr!B183+Mai!B183+Jun!B183+Jul!B183+Ago!B183+Set!B183+Out!B183+Nov!B183+Dez!B183)</f>
        <v>34</v>
      </c>
      <c r="C183" s="9">
        <f>SUM(Jan!C183+Fev!C183+Mar!C183+Abr!C183+Mai!C183+Jun!C183+Jul!C183+Ago!C183+Set!C183+Out!C183+Nov!C183+Dez!C183)</f>
        <v>50</v>
      </c>
      <c r="D183" s="9">
        <f>SUM(Jan!D183+Fev!D183+Mar!D183+Abr!D183+Mai!D183+Jun!D183+Jul!D183+Ago!D183+Set!D183+Out!D183+Nov!D183+Dez!D183)</f>
        <v>309</v>
      </c>
      <c r="E183" s="9">
        <f>SUM(Jan!E183+Fev!E183+Mar!E183+Abr!E183+Mai!E183+Jun!E183+Jul!E183+Ago!E183+Set!E183+Out!E183+Nov!E183+Dez!E183)</f>
        <v>400</v>
      </c>
      <c r="F183" s="9">
        <f>Mar!F183</f>
        <v>2482</v>
      </c>
      <c r="G183" s="9">
        <f>Mar!G183</f>
        <v>190</v>
      </c>
      <c r="H183" s="9">
        <f>SUM(Jan!H183+Fev!H183+Mar!H183+Abr!H183+Mai!H183+Jun!H183+Jul!H183+Ago!H183+Set!H183+Out!H183+Nov!H183+Dez!H183)</f>
        <v>491</v>
      </c>
      <c r="I183" s="9">
        <f>SUM(Jan!I183+Fev!I183+Mar!I183+Abr!I183+Mai!I183+Jun!I183+Jul!I183+Ago!I183+Set!I183+Out!I183+Nov!I183+Dez!I183)</f>
        <v>80</v>
      </c>
      <c r="J183" s="9">
        <f>SUM(Jan!J183+Fev!J183+Mar!J183+Abr!J183+Mai!J183+Jun!J183+Jul!J183+Ago!J183+Set!J183+Out!J183+Nov!J183+Dez!J183)</f>
        <v>248</v>
      </c>
      <c r="K183" s="9">
        <f>SUM(Jan!K183+Fev!K183+Mar!K183+Abr!K183+Mai!K183+Jun!K183+Jul!K183+Ago!K183+Set!K183+Out!K183+Nov!K183+Dez!K183)</f>
        <v>110</v>
      </c>
      <c r="L183" s="10">
        <f t="shared" si="17"/>
        <v>0.86120749479528103</v>
      </c>
      <c r="M183" s="10">
        <f t="shared" si="18"/>
        <v>0.80258899676375406</v>
      </c>
      <c r="N183" s="10">
        <f t="shared" si="19"/>
        <v>1.2944983818770226</v>
      </c>
      <c r="O183" s="11">
        <f t="shared" si="20"/>
        <v>0.32258064516129031</v>
      </c>
    </row>
    <row r="184" spans="1:15" ht="12.75" x14ac:dyDescent="0.2">
      <c r="A184" s="8" t="s">
        <v>142</v>
      </c>
      <c r="B184" s="9">
        <f>SUM(Jan!B184+Fev!B184+Mar!B184+Abr!B184+Mai!B184+Jun!B184+Jul!B184+Ago!B184+Set!B184+Out!B184+Nov!B184+Dez!B184)</f>
        <v>31</v>
      </c>
      <c r="C184" s="9">
        <f>SUM(Jan!C184+Fev!C184+Mar!C184+Abr!C184+Mai!C184+Jun!C184+Jul!C184+Ago!C184+Set!C184+Out!C184+Nov!C184+Dez!C184)</f>
        <v>75</v>
      </c>
      <c r="D184" s="9">
        <f>SUM(Jan!D184+Fev!D184+Mar!D184+Abr!D184+Mai!D184+Jun!D184+Jul!D184+Ago!D184+Set!D184+Out!D184+Nov!D184+Dez!D184)</f>
        <v>370</v>
      </c>
      <c r="E184" s="9">
        <f>SUM(Jan!E184+Fev!E184+Mar!E184+Abr!E184+Mai!E184+Jun!E184+Jul!E184+Ago!E184+Set!E184+Out!E184+Nov!E184+Dez!E184)</f>
        <v>226</v>
      </c>
      <c r="F184" s="9">
        <f>Mar!F184</f>
        <v>2135</v>
      </c>
      <c r="G184" s="9">
        <f>Mar!G184</f>
        <v>208</v>
      </c>
      <c r="H184" s="9">
        <f>SUM(Jan!H184+Fev!H184+Mar!H184+Abr!H184+Mai!H184+Jun!H184+Jul!H184+Ago!H184+Set!H184+Out!H184+Nov!H184+Dez!H184)</f>
        <v>320</v>
      </c>
      <c r="I184" s="9">
        <f>SUM(Jan!I184+Fev!I184+Mar!I184+Abr!I184+Mai!I184+Jun!I184+Jul!I184+Ago!I184+Set!I184+Out!I184+Nov!I184+Dez!I184)</f>
        <v>84</v>
      </c>
      <c r="J184" s="9">
        <f>SUM(Jan!J184+Fev!J184+Mar!J184+Abr!J184+Mai!J184+Jun!J184+Jul!J184+Ago!J184+Set!J184+Out!J184+Nov!J184+Dez!J184)</f>
        <v>386</v>
      </c>
      <c r="K184" s="9">
        <f>SUM(Jan!K184+Fev!K184+Mar!K184+Abr!K184+Mai!K184+Jun!K184+Jul!K184+Ago!K184+Set!K184+Out!K184+Nov!K184+Dez!K184)</f>
        <v>40</v>
      </c>
      <c r="L184" s="10">
        <f t="shared" si="17"/>
        <v>0.904277848369335</v>
      </c>
      <c r="M184" s="10">
        <f t="shared" si="18"/>
        <v>1.0432432432432432</v>
      </c>
      <c r="N184" s="10">
        <f t="shared" si="19"/>
        <v>0.61081081081081079</v>
      </c>
      <c r="O184" s="11">
        <f t="shared" si="20"/>
        <v>0.21761658031088082</v>
      </c>
    </row>
    <row r="185" spans="1:15" ht="12.75" x14ac:dyDescent="0.2">
      <c r="A185" s="8" t="s">
        <v>143</v>
      </c>
      <c r="B185" s="9">
        <f>SUM(Jan!B185+Fev!B185+Mar!B185+Abr!B185+Mai!B185+Jun!B185+Jul!B185+Ago!B185+Set!B185+Out!B185+Nov!B185+Dez!B185)</f>
        <v>40</v>
      </c>
      <c r="C185" s="9">
        <f>SUM(Jan!C185+Fev!C185+Mar!C185+Abr!C185+Mai!C185+Jun!C185+Jul!C185+Ago!C185+Set!C185+Out!C185+Nov!C185+Dez!C185)</f>
        <v>28</v>
      </c>
      <c r="D185" s="9">
        <f>SUM(Jan!D185+Fev!D185+Mar!D185+Abr!D185+Mai!D185+Jun!D185+Jul!D185+Ago!D185+Set!D185+Out!D185+Nov!D185+Dez!D185)</f>
        <v>527</v>
      </c>
      <c r="E185" s="9">
        <f>SUM(Jan!E185+Fev!E185+Mar!E185+Abr!E185+Mai!E185+Jun!E185+Jul!E185+Ago!E185+Set!E185+Out!E185+Nov!E185+Dez!E185)</f>
        <v>161</v>
      </c>
      <c r="F185" s="9">
        <f>Mar!F185</f>
        <v>3611</v>
      </c>
      <c r="G185" s="9">
        <f>Mar!G185</f>
        <v>419</v>
      </c>
      <c r="H185" s="9">
        <f>SUM(Jan!H185+Fev!H185+Mar!H185+Abr!H185+Mai!H185+Jun!H185+Jul!H185+Ago!H185+Set!H185+Out!H185+Nov!H185+Dez!H185)</f>
        <v>634</v>
      </c>
      <c r="I185" s="9">
        <f>SUM(Jan!I185+Fev!I185+Mar!I185+Abr!I185+Mai!I185+Jun!I185+Jul!I185+Ago!I185+Set!I185+Out!I185+Nov!I185+Dez!I185)</f>
        <v>62</v>
      </c>
      <c r="J185" s="9">
        <f>SUM(Jan!J185+Fev!J185+Mar!J185+Abr!J185+Mai!J185+Jun!J185+Jul!J185+Ago!J185+Set!J185+Out!J185+Nov!J185+Dez!J185)</f>
        <v>203</v>
      </c>
      <c r="K185" s="9">
        <f>SUM(Jan!K185+Fev!K185+Mar!K185+Abr!K185+Mai!K185+Jun!K185+Jul!K185+Ago!K185+Set!K185+Out!K185+Nov!K185+Dez!K185)</f>
        <v>101</v>
      </c>
      <c r="L185" s="10">
        <f t="shared" si="17"/>
        <v>0.95731707317073167</v>
      </c>
      <c r="M185" s="10">
        <f t="shared" si="18"/>
        <v>0.38519924098671726</v>
      </c>
      <c r="N185" s="10">
        <f t="shared" si="19"/>
        <v>0.30550284629981023</v>
      </c>
      <c r="O185" s="11">
        <f t="shared" si="20"/>
        <v>0.30541871921182268</v>
      </c>
    </row>
    <row r="186" spans="1:15" ht="12.75" x14ac:dyDescent="0.2">
      <c r="A186" s="8" t="s">
        <v>144</v>
      </c>
      <c r="B186" s="9">
        <f>SUM(Jan!B186+Fev!B186+Mar!B186+Abr!B186+Mai!B186+Jun!B186+Jul!B186+Ago!B186+Set!B186+Out!B186+Nov!B186+Dez!B186)</f>
        <v>74</v>
      </c>
      <c r="C186" s="9">
        <f>SUM(Jan!C186+Fev!C186+Mar!C186+Abr!C186+Mai!C186+Jun!C186+Jul!C186+Ago!C186+Set!C186+Out!C186+Nov!C186+Dez!C186)</f>
        <v>36</v>
      </c>
      <c r="D186" s="9">
        <f>SUM(Jan!D186+Fev!D186+Mar!D186+Abr!D186+Mai!D186+Jun!D186+Jul!D186+Ago!D186+Set!D186+Out!D186+Nov!D186+Dez!D186)</f>
        <v>469</v>
      </c>
      <c r="E186" s="9">
        <f>SUM(Jan!E186+Fev!E186+Mar!E186+Abr!E186+Mai!E186+Jun!E186+Jul!E186+Ago!E186+Set!E186+Out!E186+Nov!E186+Dez!E186)</f>
        <v>375</v>
      </c>
      <c r="F186" s="9">
        <f>Mar!F186</f>
        <v>3520</v>
      </c>
      <c r="G186" s="9">
        <f>Mar!G186</f>
        <v>249</v>
      </c>
      <c r="H186" s="9">
        <f>SUM(Jan!H186+Fev!H186+Mar!H186+Abr!H186+Mai!H186+Jun!H186+Jul!H186+Ago!H186+Set!H186+Out!H186+Nov!H186+Dez!H186)</f>
        <v>468</v>
      </c>
      <c r="I186" s="9">
        <f>SUM(Jan!I186+Fev!I186+Mar!I186+Abr!I186+Mai!I186+Jun!I186+Jul!I186+Ago!I186+Set!I186+Out!I186+Nov!I186+Dez!I186)</f>
        <v>75</v>
      </c>
      <c r="J186" s="9">
        <f>SUM(Jan!J186+Fev!J186+Mar!J186+Abr!J186+Mai!J186+Jun!J186+Jul!J186+Ago!J186+Set!J186+Out!J186+Nov!J186+Dez!J186)</f>
        <v>549</v>
      </c>
      <c r="K186" s="9">
        <f>SUM(Jan!K186+Fev!K186+Mar!K186+Abr!K186+Mai!K186+Jun!K186+Jul!K186+Ago!K186+Set!K186+Out!K186+Nov!K186+Dez!K186)</f>
        <v>112</v>
      </c>
      <c r="L186" s="10">
        <f t="shared" si="17"/>
        <v>0.90372272143774068</v>
      </c>
      <c r="M186" s="10">
        <f t="shared" si="18"/>
        <v>1.1705756929637527</v>
      </c>
      <c r="N186" s="10">
        <f t="shared" si="19"/>
        <v>0.79957356076759056</v>
      </c>
      <c r="O186" s="11">
        <f t="shared" si="20"/>
        <v>0.13661202185792351</v>
      </c>
    </row>
    <row r="187" spans="1:15" ht="12.75" x14ac:dyDescent="0.2">
      <c r="A187" s="8" t="s">
        <v>145</v>
      </c>
      <c r="B187" s="9">
        <f>SUM(Jan!B187+Fev!B187+Mar!B187+Abr!B187+Mai!B187+Jun!B187+Jul!B187+Ago!B187+Set!B187+Out!B187+Nov!B187+Dez!B187)</f>
        <v>13</v>
      </c>
      <c r="C187" s="9">
        <f>SUM(Jan!C187+Fev!C187+Mar!C187+Abr!C187+Mai!C187+Jun!C187+Jul!C187+Ago!C187+Set!C187+Out!C187+Nov!C187+Dez!C187)</f>
        <v>15</v>
      </c>
      <c r="D187" s="9">
        <f>SUM(Jan!D187+Fev!D187+Mar!D187+Abr!D187+Mai!D187+Jun!D187+Jul!D187+Ago!D187+Set!D187+Out!D187+Nov!D187+Dez!D187)</f>
        <v>286</v>
      </c>
      <c r="E187" s="9">
        <f>SUM(Jan!E187+Fev!E187+Mar!E187+Abr!E187+Mai!E187+Jun!E187+Jul!E187+Ago!E187+Set!E187+Out!E187+Nov!E187+Dez!E187)</f>
        <v>266</v>
      </c>
      <c r="F187" s="9">
        <f>Mar!F187</f>
        <v>1040</v>
      </c>
      <c r="G187" s="9">
        <f>Mar!G187</f>
        <v>257</v>
      </c>
      <c r="H187" s="9">
        <f>SUM(Jan!H187+Fev!H187+Mar!H187+Abr!H187+Mai!H187+Jun!H187+Jul!H187+Ago!H187+Set!H187+Out!H187+Nov!H187+Dez!H187)</f>
        <v>448</v>
      </c>
      <c r="I187" s="9">
        <f>SUM(Jan!I187+Fev!I187+Mar!I187+Abr!I187+Mai!I187+Jun!I187+Jul!I187+Ago!I187+Set!I187+Out!I187+Nov!I187+Dez!I187)</f>
        <v>67</v>
      </c>
      <c r="J187" s="9">
        <f>SUM(Jan!J187+Fev!J187+Mar!J187+Abr!J187+Mai!J187+Jun!J187+Jul!J187+Ago!J187+Set!J187+Out!J187+Nov!J187+Dez!J187)</f>
        <v>279</v>
      </c>
      <c r="K187" s="9">
        <f>SUM(Jan!K187+Fev!K187+Mar!K187+Abr!K187+Mai!K187+Jun!K187+Jul!K187+Ago!K187+Set!K187+Out!K187+Nov!K187+Dez!K187)</f>
        <v>125</v>
      </c>
      <c r="L187" s="10">
        <f t="shared" si="17"/>
        <v>0.79632465543644715</v>
      </c>
      <c r="M187" s="10">
        <f t="shared" si="18"/>
        <v>0.97552447552447552</v>
      </c>
      <c r="N187" s="10">
        <f t="shared" si="19"/>
        <v>0.93006993006993011</v>
      </c>
      <c r="O187" s="11">
        <f t="shared" si="20"/>
        <v>0.24014336917562723</v>
      </c>
    </row>
    <row r="188" spans="1:15" ht="12.75" x14ac:dyDescent="0.2">
      <c r="A188" s="8" t="s">
        <v>146</v>
      </c>
      <c r="B188" s="9">
        <f>SUM(Jan!B188+Fev!B188+Mar!B188+Abr!B188+Mai!B188+Jun!B188+Jul!B188+Ago!B188+Set!B188+Out!B188+Nov!B188+Dez!B188)</f>
        <v>34</v>
      </c>
      <c r="C188" s="9">
        <f>SUM(Jan!C188+Fev!C188+Mar!C188+Abr!C188+Mai!C188+Jun!C188+Jul!C188+Ago!C188+Set!C188+Out!C188+Nov!C188+Dez!C188)</f>
        <v>38</v>
      </c>
      <c r="D188" s="9">
        <f>SUM(Jan!D188+Fev!D188+Mar!D188+Abr!D188+Mai!D188+Jun!D188+Jul!D188+Ago!D188+Set!D188+Out!D188+Nov!D188+Dez!D188)</f>
        <v>618</v>
      </c>
      <c r="E188" s="9">
        <f>SUM(Jan!E188+Fev!E188+Mar!E188+Abr!E188+Mai!E188+Jun!E188+Jul!E188+Ago!E188+Set!E188+Out!E188+Nov!E188+Dez!E188)</f>
        <v>495</v>
      </c>
      <c r="F188" s="9">
        <f>Mar!F188</f>
        <v>4904</v>
      </c>
      <c r="G188" s="9">
        <f>Mar!G188</f>
        <v>233</v>
      </c>
      <c r="H188" s="9">
        <f>SUM(Jan!H188+Fev!H188+Mar!H188+Abr!H188+Mai!H188+Jun!H188+Jul!H188+Ago!H188+Set!H188+Out!H188+Nov!H188+Dez!H188)</f>
        <v>845</v>
      </c>
      <c r="I188" s="9">
        <f>SUM(Jan!I188+Fev!I188+Mar!I188+Abr!I188+Mai!I188+Jun!I188+Jul!I188+Ago!I188+Set!I188+Out!I188+Nov!I188+Dez!I188)</f>
        <v>75</v>
      </c>
      <c r="J188" s="9">
        <f>SUM(Jan!J188+Fev!J188+Mar!J188+Abr!J188+Mai!J188+Jun!J188+Jul!J188+Ago!J188+Set!J188+Out!J188+Nov!J188+Dez!J188)</f>
        <v>823</v>
      </c>
      <c r="K188" s="9">
        <f>SUM(Jan!K188+Fev!K188+Mar!K188+Abr!K188+Mai!K188+Jun!K188+Jul!K188+Ago!K188+Set!K188+Out!K188+Nov!K188+Dez!K188)</f>
        <v>140</v>
      </c>
      <c r="L188" s="10">
        <f t="shared" si="17"/>
        <v>0.90831635488053342</v>
      </c>
      <c r="M188" s="10">
        <f t="shared" si="18"/>
        <v>1.3317152103559871</v>
      </c>
      <c r="N188" s="10">
        <f t="shared" si="19"/>
        <v>0.80097087378640774</v>
      </c>
      <c r="O188" s="11">
        <f t="shared" si="20"/>
        <v>9.1130012150668294E-2</v>
      </c>
    </row>
    <row r="189" spans="1:15" ht="12.75" x14ac:dyDescent="0.2">
      <c r="A189" s="8" t="s">
        <v>147</v>
      </c>
      <c r="B189" s="9">
        <f>SUM(Jan!B189+Fev!B189+Mar!B189+Abr!B189+Mai!B189+Jun!B189+Jul!B189+Ago!B189+Set!B189+Out!B189+Nov!B189+Dez!B189)</f>
        <v>32</v>
      </c>
      <c r="C189" s="9">
        <f>SUM(Jan!C189+Fev!C189+Mar!C189+Abr!C189+Mai!C189+Jun!C189+Jul!C189+Ago!C189+Set!C189+Out!C189+Nov!C189+Dez!C189)</f>
        <v>16</v>
      </c>
      <c r="D189" s="9">
        <f>SUM(Jan!D189+Fev!D189+Mar!D189+Abr!D189+Mai!D189+Jun!D189+Jul!D189+Ago!D189+Set!D189+Out!D189+Nov!D189+Dez!D189)</f>
        <v>528</v>
      </c>
      <c r="E189" s="9">
        <f>SUM(Jan!E189+Fev!E189+Mar!E189+Abr!E189+Mai!E189+Jun!E189+Jul!E189+Ago!E189+Set!E189+Out!E189+Nov!E189+Dez!E189)</f>
        <v>333</v>
      </c>
      <c r="F189" s="9">
        <f>Mar!F189</f>
        <v>4781</v>
      </c>
      <c r="G189" s="9">
        <f>Mar!G189</f>
        <v>434</v>
      </c>
      <c r="H189" s="9">
        <f>SUM(Jan!H189+Fev!H189+Mar!H189+Abr!H189+Mai!H189+Jun!H189+Jul!H189+Ago!H189+Set!H189+Out!H189+Nov!H189+Dez!H189)</f>
        <v>1040</v>
      </c>
      <c r="I189" s="9">
        <f>SUM(Jan!I189+Fev!I189+Mar!I189+Abr!I189+Mai!I189+Jun!I189+Jul!I189+Ago!I189+Set!I189+Out!I189+Nov!I189+Dez!I189)</f>
        <v>99</v>
      </c>
      <c r="J189" s="9">
        <f>SUM(Jan!J189+Fev!J189+Mar!J189+Abr!J189+Mai!J189+Jun!J189+Jul!J189+Ago!J189+Set!J189+Out!J189+Nov!J189+Dez!J189)</f>
        <v>459</v>
      </c>
      <c r="K189" s="9">
        <f>SUM(Jan!K189+Fev!K189+Mar!K189+Abr!K189+Mai!K189+Jun!K189+Jul!K189+Ago!K189+Set!K189+Out!K189+Nov!K189+Dez!K189)</f>
        <v>32</v>
      </c>
      <c r="L189" s="10">
        <f t="shared" si="17"/>
        <v>0.93488463042628078</v>
      </c>
      <c r="M189" s="10">
        <f t="shared" si="18"/>
        <v>0.86931818181818177</v>
      </c>
      <c r="N189" s="10">
        <f t="shared" si="19"/>
        <v>0.63068181818181823</v>
      </c>
      <c r="O189" s="11">
        <f t="shared" si="20"/>
        <v>0.21568627450980393</v>
      </c>
    </row>
    <row r="190" spans="1:15" ht="12.75" x14ac:dyDescent="0.2">
      <c r="A190" s="8" t="s">
        <v>148</v>
      </c>
      <c r="B190" s="9">
        <f>SUM(Jan!B190+Fev!B190+Mar!B190+Abr!B190+Mai!B190+Jun!B190+Jul!B190+Ago!B190+Set!B190+Out!B190+Nov!B190+Dez!B190)</f>
        <v>29</v>
      </c>
      <c r="C190" s="9">
        <f>SUM(Jan!C190+Fev!C190+Mar!C190+Abr!C190+Mai!C190+Jun!C190+Jul!C190+Ago!C190+Set!C190+Out!C190+Nov!C190+Dez!C190)</f>
        <v>11</v>
      </c>
      <c r="D190" s="9">
        <f>SUM(Jan!D190+Fev!D190+Mar!D190+Abr!D190+Mai!D190+Jun!D190+Jul!D190+Ago!D190+Set!D190+Out!D190+Nov!D190+Dez!D190)</f>
        <v>472</v>
      </c>
      <c r="E190" s="9">
        <f>SUM(Jan!E190+Fev!E190+Mar!E190+Abr!E190+Mai!E190+Jun!E190+Jul!E190+Ago!E190+Set!E190+Out!E190+Nov!E190+Dez!E190)</f>
        <v>358</v>
      </c>
      <c r="F190" s="9">
        <f>Mar!F190</f>
        <v>3425</v>
      </c>
      <c r="G190" s="9">
        <f>Mar!G190</f>
        <v>195</v>
      </c>
      <c r="H190" s="9">
        <f>SUM(Jan!H190+Fev!H190+Mar!H190+Abr!H190+Mai!H190+Jun!H190+Jul!H190+Ago!H190+Set!H190+Out!H190+Nov!H190+Dez!H190)</f>
        <v>595</v>
      </c>
      <c r="I190" s="9">
        <f>SUM(Jan!I190+Fev!I190+Mar!I190+Abr!I190+Mai!I190+Jun!I190+Jul!I190+Ago!I190+Set!I190+Out!I190+Nov!I190+Dez!I190)</f>
        <v>46</v>
      </c>
      <c r="J190" s="9">
        <f>SUM(Jan!J190+Fev!J190+Mar!J190+Abr!J190+Mai!J190+Jun!J190+Jul!J190+Ago!J190+Set!J190+Out!J190+Nov!J190+Dez!J190)</f>
        <v>429</v>
      </c>
      <c r="K190" s="9">
        <f>SUM(Jan!K190+Fev!K190+Mar!K190+Abr!K190+Mai!K190+Jun!K190+Jul!K190+Ago!K190+Set!K190+Out!K190+Nov!K190+Dez!K190)</f>
        <v>56</v>
      </c>
      <c r="L190" s="10">
        <f t="shared" si="17"/>
        <v>0.90536611155167857</v>
      </c>
      <c r="M190" s="10">
        <f t="shared" si="18"/>
        <v>0.90889830508474578</v>
      </c>
      <c r="N190" s="10">
        <f t="shared" si="19"/>
        <v>0.75847457627118642</v>
      </c>
      <c r="O190" s="11">
        <f t="shared" si="20"/>
        <v>0.10722610722610723</v>
      </c>
    </row>
    <row r="191" spans="1:15" ht="12.75" x14ac:dyDescent="0.2">
      <c r="A191" s="8" t="s">
        <v>149</v>
      </c>
      <c r="B191" s="9">
        <f>SUM(Jan!B191+Fev!B191+Mar!B191+Abr!B191+Mai!B191+Jun!B191+Jul!B191+Ago!B191+Set!B191+Out!B191+Nov!B191+Dez!B191)</f>
        <v>74</v>
      </c>
      <c r="C191" s="9">
        <f>SUM(Jan!C191+Fev!C191+Mar!C191+Abr!C191+Mai!C191+Jun!C191+Jul!C191+Ago!C191+Set!C191+Out!C191+Nov!C191+Dez!C191)</f>
        <v>67</v>
      </c>
      <c r="D191" s="9">
        <f>SUM(Jan!D191+Fev!D191+Mar!D191+Abr!D191+Mai!D191+Jun!D191+Jul!D191+Ago!D191+Set!D191+Out!D191+Nov!D191+Dez!D191)</f>
        <v>506</v>
      </c>
      <c r="E191" s="9">
        <f>SUM(Jan!E191+Fev!E191+Mar!E191+Abr!E191+Mai!E191+Jun!E191+Jul!E191+Ago!E191+Set!E191+Out!E191+Nov!E191+Dez!E191)</f>
        <v>541</v>
      </c>
      <c r="F191" s="9">
        <f>Mar!F191</f>
        <v>3487</v>
      </c>
      <c r="G191" s="9">
        <f>Mar!G191</f>
        <v>626</v>
      </c>
      <c r="H191" s="9">
        <f>SUM(Jan!H191+Fev!H191+Mar!H191+Abr!H191+Mai!H191+Jun!H191+Jul!H191+Ago!H191+Set!H191+Out!H191+Nov!H191+Dez!H191)</f>
        <v>713</v>
      </c>
      <c r="I191" s="9">
        <f>SUM(Jan!I191+Fev!I191+Mar!I191+Abr!I191+Mai!I191+Jun!I191+Jul!I191+Ago!I191+Set!I191+Out!I191+Nov!I191+Dez!I191)</f>
        <v>62</v>
      </c>
      <c r="J191" s="9">
        <f>SUM(Jan!J191+Fev!J191+Mar!J191+Abr!J191+Mai!J191+Jun!J191+Jul!J191+Ago!J191+Set!J191+Out!J191+Nov!J191+Dez!J191)</f>
        <v>428</v>
      </c>
      <c r="K191" s="9">
        <f>SUM(Jan!K191+Fev!K191+Mar!K191+Abr!K191+Mai!K191+Jun!K191+Jul!K191+Ago!K191+Set!K191+Out!K191+Nov!K191+Dez!K191)</f>
        <v>92</v>
      </c>
      <c r="L191" s="10">
        <f t="shared" si="17"/>
        <v>0.8656901688182721</v>
      </c>
      <c r="M191" s="10">
        <f t="shared" si="18"/>
        <v>0.8458498023715415</v>
      </c>
      <c r="N191" s="10">
        <f t="shared" si="19"/>
        <v>1.0691699604743083</v>
      </c>
      <c r="O191" s="11">
        <f t="shared" si="20"/>
        <v>0.14485981308411214</v>
      </c>
    </row>
    <row r="192" spans="1:15" ht="12.75" x14ac:dyDescent="0.2">
      <c r="A192" s="8" t="s">
        <v>150</v>
      </c>
      <c r="B192" s="9">
        <f>SUM(Jan!B192+Fev!B192+Mar!B192+Abr!B192+Mai!B192+Jun!B192+Jul!B192+Ago!B192+Set!B192+Out!B192+Nov!B192+Dez!B192)</f>
        <v>23</v>
      </c>
      <c r="C192" s="9">
        <f>SUM(Jan!C192+Fev!C192+Mar!C192+Abr!C192+Mai!C192+Jun!C192+Jul!C192+Ago!C192+Set!C192+Out!C192+Nov!C192+Dez!C192)</f>
        <v>27</v>
      </c>
      <c r="D192" s="9">
        <f>SUM(Jan!D192+Fev!D192+Mar!D192+Abr!D192+Mai!D192+Jun!D192+Jul!D192+Ago!D192+Set!D192+Out!D192+Nov!D192+Dez!D192)</f>
        <v>206</v>
      </c>
      <c r="E192" s="9">
        <f>SUM(Jan!E192+Fev!E192+Mar!E192+Abr!E192+Mai!E192+Jun!E192+Jul!E192+Ago!E192+Set!E192+Out!E192+Nov!E192+Dez!E192)</f>
        <v>81</v>
      </c>
      <c r="F192" s="9">
        <f>Mar!F192</f>
        <v>1222</v>
      </c>
      <c r="G192" s="9">
        <f>Mar!G192</f>
        <v>135</v>
      </c>
      <c r="H192" s="9">
        <f>SUM(Jan!H192+Fev!H192+Mar!H192+Abr!H192+Mai!H192+Jun!H192+Jul!H192+Ago!H192+Set!H192+Out!H192+Nov!H192+Dez!H192)</f>
        <v>397</v>
      </c>
      <c r="I192" s="9">
        <f>SUM(Jan!I192+Fev!I192+Mar!I192+Abr!I192+Mai!I192+Jun!I192+Jul!I192+Ago!I192+Set!I192+Out!I192+Nov!I192+Dez!I192)</f>
        <v>31</v>
      </c>
      <c r="J192" s="9">
        <f>SUM(Jan!J192+Fev!J192+Mar!J192+Abr!J192+Mai!J192+Jun!J192+Jul!J192+Ago!J192+Set!J192+Out!J192+Nov!J192+Dez!J192)</f>
        <v>280</v>
      </c>
      <c r="K192" s="9">
        <f>SUM(Jan!K192+Fev!K192+Mar!K192+Abr!K192+Mai!K192+Jun!K192+Jul!K192+Ago!K192+Set!K192+Out!K192+Nov!K192+Dez!K192)</f>
        <v>76</v>
      </c>
      <c r="L192" s="10">
        <f t="shared" si="17"/>
        <v>0.93783576362240983</v>
      </c>
      <c r="M192" s="10">
        <f t="shared" si="18"/>
        <v>1.3592233009708738</v>
      </c>
      <c r="N192" s="10">
        <f t="shared" si="19"/>
        <v>0.39320388349514562</v>
      </c>
      <c r="O192" s="11">
        <f t="shared" si="20"/>
        <v>0.11071428571428571</v>
      </c>
    </row>
    <row r="193" spans="1:15" ht="12.75" x14ac:dyDescent="0.2">
      <c r="A193" s="14" t="s">
        <v>151</v>
      </c>
      <c r="B193" s="15">
        <f>SUM(Jan!B193+Fev!B193+Mar!B193+Abr!B193+Mai!B193+Jun!B193+Jul!B193+Ago!B193+Set!B193+Out!B193+Nov!B193+Dez!B193)</f>
        <v>899</v>
      </c>
      <c r="C193" s="15">
        <f>SUM(Jan!C193+Fev!C193+Mar!C193+Abr!C193+Mai!C193+Jun!C193+Jul!C193+Ago!C193+Set!C193+Out!C193+Nov!C193+Dez!C193)</f>
        <v>843</v>
      </c>
      <c r="D193" s="15">
        <f>SUM(Jan!D193+Fev!D193+Mar!D193+Abr!D193+Mai!D193+Jun!D193+Jul!D193+Ago!D193+Set!D193+Out!D193+Nov!D193+Dez!D193)</f>
        <v>10585</v>
      </c>
      <c r="E193" s="15">
        <f>SUM(Jan!E193+Fev!E193+Mar!E193+Abr!E193+Mai!E193+Jun!E193+Jul!E193+Ago!E193+Set!E193+Out!E193+Nov!E193+Dez!E193)</f>
        <v>7936</v>
      </c>
      <c r="F193" s="15">
        <f>Mar!F193</f>
        <v>71513</v>
      </c>
      <c r="G193" s="15">
        <f>Mar!G193</f>
        <v>7240</v>
      </c>
      <c r="H193" s="15">
        <f>SUM(Jan!H193+Fev!H193+Mar!H193+Abr!H193+Mai!H193+Jun!H193+Jul!H193+Ago!H193+Set!H193+Out!H193+Nov!H193+Dez!H193)</f>
        <v>17305</v>
      </c>
      <c r="I193" s="15">
        <f>SUM(Jan!I193+Fev!I193+Mar!I193+Abr!I193+Mai!I193+Jun!I193+Jul!I193+Ago!I193+Set!I193+Out!I193+Nov!I193+Dez!I193)</f>
        <v>1712</v>
      </c>
      <c r="J193" s="15">
        <f>SUM(Jan!J193+Fev!J193+Mar!J193+Abr!J193+Mai!J193+Jun!J193+Jul!J193+Ago!J193+Set!J193+Out!J193+Nov!J193+Dez!J193)</f>
        <v>9677</v>
      </c>
      <c r="K193" s="15">
        <f>SUM(Jan!K193+Fev!K193+Mar!K193+Abr!K193+Mai!K193+Jun!K193+Jul!K193+Ago!K193+Set!K193+Out!K193+Nov!K193+Dez!K193)</f>
        <v>2433</v>
      </c>
      <c r="L193" s="16">
        <f t="shared" si="17"/>
        <v>0.90011202154841474</v>
      </c>
      <c r="M193" s="16">
        <f t="shared" si="18"/>
        <v>0.91421823334907892</v>
      </c>
      <c r="N193" s="17">
        <f t="shared" si="19"/>
        <v>0.74974019839395367</v>
      </c>
      <c r="O193" s="17">
        <f t="shared" si="20"/>
        <v>0.17691433295442802</v>
      </c>
    </row>
    <row r="194" spans="1:15" ht="93.75" customHeight="1" x14ac:dyDescent="0.2">
      <c r="A194" s="4" t="s">
        <v>152</v>
      </c>
      <c r="B194" s="5" t="s">
        <v>1</v>
      </c>
      <c r="C194" s="5" t="s">
        <v>2</v>
      </c>
      <c r="D194" s="5" t="s">
        <v>3</v>
      </c>
      <c r="E194" s="5" t="s">
        <v>4</v>
      </c>
      <c r="F194" s="5" t="s">
        <v>47</v>
      </c>
      <c r="G194" s="5" t="str">
        <f>Jun!G194</f>
        <v>Suspensos no final do período</v>
      </c>
      <c r="H194" s="5" t="s">
        <v>7</v>
      </c>
      <c r="I194" s="5" t="s">
        <v>8</v>
      </c>
      <c r="J194" s="5" t="s">
        <v>9</v>
      </c>
      <c r="K194" s="5" t="s">
        <v>10</v>
      </c>
      <c r="L194" s="6" t="s">
        <v>11</v>
      </c>
      <c r="M194" s="6" t="s">
        <v>12</v>
      </c>
      <c r="N194" s="6" t="s">
        <v>13</v>
      </c>
      <c r="O194" s="7" t="s">
        <v>14</v>
      </c>
    </row>
    <row r="195" spans="1:15" ht="22.5" x14ac:dyDescent="0.2">
      <c r="A195" s="8" t="s">
        <v>153</v>
      </c>
      <c r="B195" s="9">
        <f>SUM(Jan!B195+Fev!B195+Mar!B195+Abr!B195+Mai!B195+Jun!B195+Jul!B195+Ago!B195+Set!B195+Out!B195+Nov!B195+Dez!B195)</f>
        <v>1</v>
      </c>
      <c r="C195" s="9">
        <f>SUM(Jan!C195+Fev!C195+Mar!C195+Abr!C195+Mai!C195+Jun!C195+Jul!C195+Ago!C195+Set!C195+Out!C195+Nov!C195+Dez!C195)</f>
        <v>6</v>
      </c>
      <c r="D195" s="9">
        <f>SUM(Jan!D195+Fev!D195+Mar!D195+Abr!D195+Mai!D195+Jun!D195+Jul!D195+Ago!D195+Set!D195+Out!D195+Nov!D195+Dez!D195)</f>
        <v>438</v>
      </c>
      <c r="E195" s="9">
        <f>SUM(Jan!E195+Fev!E195+Mar!E195+Abr!E195+Mai!E195+Jun!E195+Jul!E195+Ago!E195+Set!E195+Out!E195+Nov!E195+Dez!E195)</f>
        <v>313</v>
      </c>
      <c r="F195" s="9">
        <f>Mar!F195</f>
        <v>1566</v>
      </c>
      <c r="G195" s="9">
        <f>Mar!G195</f>
        <v>0</v>
      </c>
      <c r="H195" s="9">
        <f>SUM(Jan!H195+Fev!H195+Mar!H195+Abr!H195+Mai!H195+Jun!H195+Jul!H195+Ago!H195+Set!H195+Out!H195+Nov!H195+Dez!H195)</f>
        <v>370</v>
      </c>
      <c r="I195" s="9">
        <f>SUM(Jan!I195+Fev!I195+Mar!I195+Abr!I195+Mai!I195+Jun!I195+Jul!I195+Ago!I195+Set!I195+Out!I195+Nov!I195+Dez!I195)</f>
        <v>80</v>
      </c>
      <c r="J195" s="9">
        <f>SUM(Jan!J195+Fev!J195+Mar!J195+Abr!J195+Mai!J195+Jun!J195+Jul!J195+Ago!J195+Set!J195+Out!J195+Nov!J195+Dez!J195)</f>
        <v>352</v>
      </c>
      <c r="K195" s="9">
        <f>SUM(Jan!K195+Fev!K195+Mar!K195+Abr!K195+Mai!K195+Jun!K195+Jul!K195+Ago!K195+Set!K195+Out!K195+Nov!K195+Dez!K195)</f>
        <v>174</v>
      </c>
      <c r="L195" s="10">
        <f t="shared" ref="L195:L200" si="21">((F195)/(E195+F195))</f>
        <v>0.8334220329962746</v>
      </c>
      <c r="M195" s="10">
        <f t="shared" ref="M195:M200" si="22">IF(D195=0,0%,(J195)/D195)</f>
        <v>0.80365296803652964</v>
      </c>
      <c r="N195" s="10">
        <f t="shared" ref="N195:N200" si="23">IF(D195=0,0%,(E195)/D195)</f>
        <v>0.71461187214611877</v>
      </c>
      <c r="O195" s="11">
        <f t="shared" ref="O195:O200" si="24">IF(J195=0,0%,I195/J195)</f>
        <v>0.22727272727272727</v>
      </c>
    </row>
    <row r="196" spans="1:15" ht="33.75" x14ac:dyDescent="0.2">
      <c r="A196" s="8" t="s">
        <v>154</v>
      </c>
      <c r="B196" s="9">
        <f>SUM(Jan!B196+Fev!B196+Mar!B196+Abr!B196+Mai!B196+Jun!B196+Jul!B196+Ago!B196+Set!B196+Out!B196+Nov!B196+Dez!B196)</f>
        <v>14</v>
      </c>
      <c r="C196" s="9">
        <f>SUM(Jan!C196+Fev!C196+Mar!C196+Abr!C196+Mai!C196+Jun!C196+Jul!C196+Ago!C196+Set!C196+Out!C196+Nov!C196+Dez!C196)</f>
        <v>6</v>
      </c>
      <c r="D196" s="9">
        <f>SUM(Jan!D196+Fev!D196+Mar!D196+Abr!D196+Mai!D196+Jun!D196+Jul!D196+Ago!D196+Set!D196+Out!D196+Nov!D196+Dez!D196)</f>
        <v>824</v>
      </c>
      <c r="E196" s="9">
        <f>SUM(Jan!E196+Fev!E196+Mar!E196+Abr!E196+Mai!E196+Jun!E196+Jul!E196+Ago!E196+Set!E196+Out!E196+Nov!E196+Dez!E196)</f>
        <v>219</v>
      </c>
      <c r="F196" s="9">
        <f>Mar!F196</f>
        <v>2948</v>
      </c>
      <c r="G196" s="9">
        <f>Mar!G196</f>
        <v>2</v>
      </c>
      <c r="H196" s="9">
        <f>SUM(Jan!H196+Fev!H196+Mar!H196+Abr!H196+Mai!H196+Jun!H196+Jul!H196+Ago!H196+Set!H196+Out!H196+Nov!H196+Dez!H196)</f>
        <v>578</v>
      </c>
      <c r="I196" s="9">
        <f>SUM(Jan!I196+Fev!I196+Mar!I196+Abr!I196+Mai!I196+Jun!I196+Jul!I196+Ago!I196+Set!I196+Out!I196+Nov!I196+Dez!I196)</f>
        <v>70</v>
      </c>
      <c r="J196" s="9">
        <f>SUM(Jan!J196+Fev!J196+Mar!J196+Abr!J196+Mai!J196+Jun!J196+Jul!J196+Ago!J196+Set!J196+Out!J196+Nov!J196+Dez!J196)</f>
        <v>555</v>
      </c>
      <c r="K196" s="9">
        <f>SUM(Jan!K196+Fev!K196+Mar!K196+Abr!K196+Mai!K196+Jun!K196+Jul!K196+Ago!K196+Set!K196+Out!K196+Nov!K196+Dez!K196)</f>
        <v>287</v>
      </c>
      <c r="L196" s="10">
        <f t="shared" si="21"/>
        <v>0.93084938427533948</v>
      </c>
      <c r="M196" s="10">
        <f t="shared" si="22"/>
        <v>0.67354368932038833</v>
      </c>
      <c r="N196" s="10">
        <f t="shared" si="23"/>
        <v>0.26577669902912621</v>
      </c>
      <c r="O196" s="11">
        <f t="shared" si="24"/>
        <v>0.12612612612612611</v>
      </c>
    </row>
    <row r="197" spans="1:15" ht="22.5" x14ac:dyDescent="0.2">
      <c r="A197" s="8" t="s">
        <v>155</v>
      </c>
      <c r="B197" s="9">
        <f>SUM(Jan!B197+Fev!B197+Mar!B197+Abr!B197+Mai!B197+Jun!B197+Jul!B197+Ago!B197+Set!B197+Out!B197+Nov!B197+Dez!B197)</f>
        <v>15</v>
      </c>
      <c r="C197" s="9">
        <f>SUM(Jan!C197+Fev!C197+Mar!C197+Abr!C197+Mai!C197+Jun!C197+Jul!C197+Ago!C197+Set!C197+Out!C197+Nov!C197+Dez!C197)</f>
        <v>17</v>
      </c>
      <c r="D197" s="9">
        <f>SUM(Jan!D197+Fev!D197+Mar!D197+Abr!D197+Mai!D197+Jun!D197+Jul!D197+Ago!D197+Set!D197+Out!D197+Nov!D197+Dez!D197)</f>
        <v>445</v>
      </c>
      <c r="E197" s="9">
        <f>SUM(Jan!E197+Fev!E197+Mar!E197+Abr!E197+Mai!E197+Jun!E197+Jul!E197+Ago!E197+Set!E197+Out!E197+Nov!E197+Dez!E197)</f>
        <v>276</v>
      </c>
      <c r="F197" s="9">
        <f>Mar!F197</f>
        <v>2112</v>
      </c>
      <c r="G197" s="9">
        <f>Mar!G197</f>
        <v>0</v>
      </c>
      <c r="H197" s="9">
        <f>SUM(Jan!H197+Fev!H197+Mar!H197+Abr!H197+Mai!H197+Jun!H197+Jul!H197+Ago!H197+Set!H197+Out!H197+Nov!H197+Dez!H197)</f>
        <v>267</v>
      </c>
      <c r="I197" s="9">
        <f>SUM(Jan!I197+Fev!I197+Mar!I197+Abr!I197+Mai!I197+Jun!I197+Jul!I197+Ago!I197+Set!I197+Out!I197+Nov!I197+Dez!I197)</f>
        <v>65</v>
      </c>
      <c r="J197" s="9">
        <f>SUM(Jan!J197+Fev!J197+Mar!J197+Abr!J197+Mai!J197+Jun!J197+Jul!J197+Ago!J197+Set!J197+Out!J197+Nov!J197+Dez!J197)</f>
        <v>407</v>
      </c>
      <c r="K197" s="9">
        <f>SUM(Jan!K197+Fev!K197+Mar!K197+Abr!K197+Mai!K197+Jun!K197+Jul!K197+Ago!K197+Set!K197+Out!K197+Nov!K197+Dez!K197)</f>
        <v>236</v>
      </c>
      <c r="L197" s="10">
        <f t="shared" si="21"/>
        <v>0.88442211055276387</v>
      </c>
      <c r="M197" s="10">
        <f t="shared" si="22"/>
        <v>0.91460674157303368</v>
      </c>
      <c r="N197" s="10">
        <f t="shared" si="23"/>
        <v>0.62022471910112364</v>
      </c>
      <c r="O197" s="11">
        <f t="shared" si="24"/>
        <v>0.15970515970515969</v>
      </c>
    </row>
    <row r="198" spans="1:15" ht="33.75" x14ac:dyDescent="0.2">
      <c r="A198" s="8" t="s">
        <v>156</v>
      </c>
      <c r="B198" s="9">
        <f>SUM(Jan!B198+Fev!B198+Mar!B198+Abr!B198+Mai!B198+Jun!B198+Jul!B198+Ago!B198+Set!B198+Out!B198+Nov!B198+Dez!B198)</f>
        <v>9</v>
      </c>
      <c r="C198" s="9">
        <f>SUM(Jan!C198+Fev!C198+Mar!C198+Abr!C198+Mai!C198+Jun!C198+Jul!C198+Ago!C198+Set!C198+Out!C198+Nov!C198+Dez!C198)</f>
        <v>11</v>
      </c>
      <c r="D198" s="9">
        <f>SUM(Jan!D198+Fev!D198+Mar!D198+Abr!D198+Mai!D198+Jun!D198+Jul!D198+Ago!D198+Set!D198+Out!D198+Nov!D198+Dez!D198)</f>
        <v>401</v>
      </c>
      <c r="E198" s="9">
        <f>SUM(Jan!E198+Fev!E198+Mar!E198+Abr!E198+Mai!E198+Jun!E198+Jul!E198+Ago!E198+Set!E198+Out!E198+Nov!E198+Dez!E198)</f>
        <v>272</v>
      </c>
      <c r="F198" s="9">
        <f>Mar!F198</f>
        <v>779</v>
      </c>
      <c r="G198" s="9">
        <f>Mar!G198</f>
        <v>1</v>
      </c>
      <c r="H198" s="9">
        <f>SUM(Jan!H198+Fev!H198+Mar!H198+Abr!H198+Mai!H198+Jun!H198+Jul!H198+Ago!H198+Set!H198+Out!H198+Nov!H198+Dez!H198)</f>
        <v>334</v>
      </c>
      <c r="I198" s="9">
        <f>SUM(Jan!I198+Fev!I198+Mar!I198+Abr!I198+Mai!I198+Jun!I198+Jul!I198+Ago!I198+Set!I198+Out!I198+Nov!I198+Dez!I198)</f>
        <v>41</v>
      </c>
      <c r="J198" s="9">
        <f>SUM(Jan!J198+Fev!J198+Mar!J198+Abr!J198+Mai!J198+Jun!J198+Jul!J198+Ago!J198+Set!J198+Out!J198+Nov!J198+Dez!J198)</f>
        <v>251</v>
      </c>
      <c r="K198" s="9">
        <f>SUM(Jan!K198+Fev!K198+Mar!K198+Abr!K198+Mai!K198+Jun!K198+Jul!K198+Ago!K198+Set!K198+Out!K198+Nov!K198+Dez!K198)</f>
        <v>164</v>
      </c>
      <c r="L198" s="10">
        <f t="shared" si="21"/>
        <v>0.74119885823025689</v>
      </c>
      <c r="M198" s="10">
        <f t="shared" si="22"/>
        <v>0.62593516209476308</v>
      </c>
      <c r="N198" s="10">
        <f t="shared" si="23"/>
        <v>0.67830423940149631</v>
      </c>
      <c r="O198" s="11">
        <f t="shared" si="24"/>
        <v>0.16334661354581673</v>
      </c>
    </row>
    <row r="199" spans="1:15" ht="33.75" x14ac:dyDescent="0.2">
      <c r="A199" s="8" t="s">
        <v>157</v>
      </c>
      <c r="B199" s="9">
        <f>SUM(Jan!B199+Fev!B199+Mar!B199+Abr!B199+Mai!B199+Jun!B199+Jul!B199+Ago!B199+Set!B199+Out!B199+Nov!B199+Dez!B199)</f>
        <v>10</v>
      </c>
      <c r="C199" s="9">
        <f>SUM(Jan!C199+Fev!C199+Mar!C199+Abr!C199+Mai!C199+Jun!C199+Jul!C199+Ago!C199+Set!C199+Out!C199+Nov!C199+Dez!C199)</f>
        <v>7</v>
      </c>
      <c r="D199" s="9">
        <f>SUM(Jan!D199+Fev!D199+Mar!D199+Abr!D199+Mai!D199+Jun!D199+Jul!D199+Ago!D199+Set!D199+Out!D199+Nov!D199+Dez!D199)</f>
        <v>500</v>
      </c>
      <c r="E199" s="9">
        <f>SUM(Jan!E199+Fev!E199+Mar!E199+Abr!E199+Mai!E199+Jun!E199+Jul!E199+Ago!E199+Set!E199+Out!E199+Nov!E199+Dez!E199)</f>
        <v>178</v>
      </c>
      <c r="F199" s="9">
        <f>Mar!F199</f>
        <v>1007</v>
      </c>
      <c r="G199" s="9">
        <f>Mar!G199</f>
        <v>1</v>
      </c>
      <c r="H199" s="9">
        <f>SUM(Jan!H199+Fev!H199+Mar!H199+Abr!H199+Mai!H199+Jun!H199+Jul!H199+Ago!H199+Set!H199+Out!H199+Nov!H199+Dez!H199)</f>
        <v>391</v>
      </c>
      <c r="I199" s="9">
        <f>SUM(Jan!I199+Fev!I199+Mar!I199+Abr!I199+Mai!I199+Jun!I199+Jul!I199+Ago!I199+Set!I199+Out!I199+Nov!I199+Dez!I199)</f>
        <v>40</v>
      </c>
      <c r="J199" s="9">
        <f>SUM(Jan!J199+Fev!J199+Mar!J199+Abr!J199+Mai!J199+Jun!J199+Jul!J199+Ago!J199+Set!J199+Out!J199+Nov!J199+Dez!J199)</f>
        <v>299</v>
      </c>
      <c r="K199" s="9">
        <f>SUM(Jan!K199+Fev!K199+Mar!K199+Abr!K199+Mai!K199+Jun!K199+Jul!K199+Ago!K199+Set!K199+Out!K199+Nov!K199+Dez!K199)</f>
        <v>136</v>
      </c>
      <c r="L199" s="10">
        <f t="shared" si="21"/>
        <v>0.84978902953586499</v>
      </c>
      <c r="M199" s="10">
        <f t="shared" si="22"/>
        <v>0.59799999999999998</v>
      </c>
      <c r="N199" s="10">
        <f t="shared" si="23"/>
        <v>0.35599999999999998</v>
      </c>
      <c r="O199" s="11">
        <f t="shared" si="24"/>
        <v>0.13377926421404682</v>
      </c>
    </row>
    <row r="200" spans="1:15" ht="33.75" x14ac:dyDescent="0.2">
      <c r="A200" s="8" t="s">
        <v>158</v>
      </c>
      <c r="B200" s="9">
        <f>SUM(Jan!B200+Fev!B200+Mar!B200+Abr!B200+Mai!B200+Jun!B200+Jul!B200+Ago!B200+Set!B200+Out!B200+Nov!B200+Dez!B200)</f>
        <v>4</v>
      </c>
      <c r="C200" s="9">
        <f>SUM(Jan!C200+Fev!C200+Mar!C200+Abr!C200+Mai!C200+Jun!C200+Jul!C200+Ago!C200+Set!C200+Out!C200+Nov!C200+Dez!C200)</f>
        <v>3</v>
      </c>
      <c r="D200" s="9">
        <f>SUM(Jan!D200+Fev!D200+Mar!D200+Abr!D200+Mai!D200+Jun!D200+Jul!D200+Ago!D200+Set!D200+Out!D200+Nov!D200+Dez!D200)</f>
        <v>440</v>
      </c>
      <c r="E200" s="9">
        <f>SUM(Jan!E200+Fev!E200+Mar!E200+Abr!E200+Mai!E200+Jun!E200+Jul!E200+Ago!E200+Set!E200+Out!E200+Nov!E200+Dez!E200)</f>
        <v>259</v>
      </c>
      <c r="F200" s="9">
        <f>Mar!F200</f>
        <v>701</v>
      </c>
      <c r="G200" s="9">
        <f>Mar!G200</f>
        <v>1</v>
      </c>
      <c r="H200" s="9">
        <f>SUM(Jan!H200+Fev!H200+Mar!H200+Abr!H200+Mai!H200+Jun!H200+Jul!H200+Ago!H200+Set!H200+Out!H200+Nov!H200+Dez!H200)</f>
        <v>370</v>
      </c>
      <c r="I200" s="9">
        <f>SUM(Jan!I200+Fev!I200+Mar!I200+Abr!I200+Mai!I200+Jun!I200+Jul!I200+Ago!I200+Set!I200+Out!I200+Nov!I200+Dez!I200)</f>
        <v>52</v>
      </c>
      <c r="J200" s="9">
        <f>SUM(Jan!J200+Fev!J200+Mar!J200+Abr!J200+Mai!J200+Jun!J200+Jul!J200+Ago!J200+Set!J200+Out!J200+Nov!J200+Dez!J200)</f>
        <v>331</v>
      </c>
      <c r="K200" s="9">
        <f>SUM(Jan!K200+Fev!K200+Mar!K200+Abr!K200+Mai!K200+Jun!K200+Jul!K200+Ago!K200+Set!K200+Out!K200+Nov!K200+Dez!K200)</f>
        <v>181</v>
      </c>
      <c r="L200" s="10">
        <f t="shared" si="21"/>
        <v>0.73020833333333335</v>
      </c>
      <c r="M200" s="10">
        <f t="shared" si="22"/>
        <v>0.75227272727272732</v>
      </c>
      <c r="N200" s="10">
        <f t="shared" si="23"/>
        <v>0.58863636363636362</v>
      </c>
      <c r="O200" s="11">
        <f t="shared" si="24"/>
        <v>0.15709969788519637</v>
      </c>
    </row>
    <row r="201" spans="1:15" ht="12.75" x14ac:dyDescent="0.2">
      <c r="A201" s="103" t="s">
        <v>159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5"/>
    </row>
    <row r="202" spans="1:15" ht="12.75" x14ac:dyDescent="0.2">
      <c r="A202" s="8" t="s">
        <v>160</v>
      </c>
      <c r="B202" s="9">
        <f>SUM(Jan!B202+Fev!B202+Mar!B202+Abr!B202+Mai!B202+Jun!B202+Jul!B202+Ago!B202+Set!B202+Out!B202+Nov!B202+Dez!B202)</f>
        <v>7</v>
      </c>
      <c r="C202" s="9">
        <f>SUM(Jan!C202+Fev!C202+Mar!C202+Abr!C202+Mai!C202+Jun!C202+Jul!C202+Ago!C202+Set!C202+Out!C202+Nov!C202+Dez!C202)</f>
        <v>3</v>
      </c>
      <c r="D202" s="9">
        <f>SUM(Jan!D202+Fev!D202+Mar!D202+Abr!D202+Mai!D202+Jun!D202+Jul!D202+Ago!D202+Set!D202+Out!D202+Nov!D202+Dez!D202)</f>
        <v>756</v>
      </c>
      <c r="E202" s="9">
        <f>SUM(Jan!E202+Fev!E202+Mar!E202+Abr!E202+Mai!E202+Jun!E202+Jul!E202+Ago!E202+Set!E202+Out!E202+Nov!E202+Dez!E202)</f>
        <v>789</v>
      </c>
      <c r="F202" s="9">
        <f>Mar!F202</f>
        <v>1142</v>
      </c>
      <c r="G202" s="9">
        <f>Mar!G202</f>
        <v>79</v>
      </c>
      <c r="H202" s="9">
        <f>SUM(Jan!H202+Fev!H202+Mar!H202+Abr!H202+Mai!H202+Jun!H202+Jul!H202+Ago!H202+Set!H202+Out!H202+Nov!H202+Dez!H202)</f>
        <v>862</v>
      </c>
      <c r="I202" s="9">
        <f>SUM(Jan!I202+Fev!I202+Mar!I202+Abr!I202+Mai!I202+Jun!I202+Jul!I202+Ago!I202+Set!I202+Out!I202+Nov!I202+Dez!I202)</f>
        <v>76</v>
      </c>
      <c r="J202" s="9">
        <f>SUM(Jan!J202+Fev!J202+Mar!J202+Abr!J202+Mai!J202+Jun!J202+Jul!J202+Ago!J202+Set!J202+Out!J202+Nov!J202+Dez!J202)</f>
        <v>954</v>
      </c>
      <c r="K202" s="9">
        <f>SUM(Jan!K202+Fev!K202+Mar!K202+Abr!K202+Mai!K202+Jun!K202+Jul!K202+Ago!K202+Set!K202+Out!K202+Nov!K202+Dez!K202)</f>
        <v>247</v>
      </c>
      <c r="L202" s="10">
        <f t="shared" ref="L202:L221" si="25">((F202)/(E202+F202))</f>
        <v>0.59140341791817708</v>
      </c>
      <c r="M202" s="10">
        <f t="shared" ref="M202:M221" si="26">IF(D202=0,0%,(J202)/D202)</f>
        <v>1.2619047619047619</v>
      </c>
      <c r="N202" s="10">
        <f t="shared" ref="N202:N221" si="27">IF(D202=0,0%,(E202)/D202)</f>
        <v>1.0436507936507937</v>
      </c>
      <c r="O202" s="11">
        <f t="shared" ref="O202:O215" si="28">IF(J202=0,0%,I202/J202)</f>
        <v>7.9664570230607967E-2</v>
      </c>
    </row>
    <row r="203" spans="1:15" ht="12.75" x14ac:dyDescent="0.2">
      <c r="A203" s="8" t="s">
        <v>161</v>
      </c>
      <c r="B203" s="9">
        <f>SUM(Jan!B203+Fev!B203+Mar!B203+Abr!B203+Mai!B203+Jun!B203+Jul!B203+Ago!B203+Set!B203+Out!B203+Nov!B203+Dez!B203)</f>
        <v>6</v>
      </c>
      <c r="C203" s="9">
        <f>SUM(Jan!C203+Fev!C203+Mar!C203+Abr!C203+Mai!C203+Jun!C203+Jul!C203+Ago!C203+Set!C203+Out!C203+Nov!C203+Dez!C203)</f>
        <v>6</v>
      </c>
      <c r="D203" s="9">
        <f>SUM(Jan!D203+Fev!D203+Mar!D203+Abr!D203+Mai!D203+Jun!D203+Jul!D203+Ago!D203+Set!D203+Out!D203+Nov!D203+Dez!D203)</f>
        <v>784</v>
      </c>
      <c r="E203" s="9">
        <f>SUM(Jan!E203+Fev!E203+Mar!E203+Abr!E203+Mai!E203+Jun!E203+Jul!E203+Ago!E203+Set!E203+Out!E203+Nov!E203+Dez!E203)</f>
        <v>564</v>
      </c>
      <c r="F203" s="9">
        <f>Mar!F203</f>
        <v>1616</v>
      </c>
      <c r="G203" s="9">
        <f>Mar!G203</f>
        <v>24</v>
      </c>
      <c r="H203" s="9">
        <f>SUM(Jan!H203+Fev!H203+Mar!H203+Abr!H203+Mai!H203+Jun!H203+Jul!H203+Ago!H203+Set!H203+Out!H203+Nov!H203+Dez!H203)</f>
        <v>416</v>
      </c>
      <c r="I203" s="9">
        <f>SUM(Jan!I203+Fev!I203+Mar!I203+Abr!I203+Mai!I203+Jun!I203+Jul!I203+Ago!I203+Set!I203+Out!I203+Nov!I203+Dez!I203)</f>
        <v>78</v>
      </c>
      <c r="J203" s="9">
        <f>SUM(Jan!J203+Fev!J203+Mar!J203+Abr!J203+Mai!J203+Jun!J203+Jul!J203+Ago!J203+Set!J203+Out!J203+Nov!J203+Dez!J203)</f>
        <v>711</v>
      </c>
      <c r="K203" s="9">
        <f>SUM(Jan!K203+Fev!K203+Mar!K203+Abr!K203+Mai!K203+Jun!K203+Jul!K203+Ago!K203+Set!K203+Out!K203+Nov!K203+Dez!K203)</f>
        <v>330</v>
      </c>
      <c r="L203" s="10">
        <f t="shared" si="25"/>
        <v>0.74128440366972481</v>
      </c>
      <c r="M203" s="10">
        <f t="shared" si="26"/>
        <v>0.90688775510204078</v>
      </c>
      <c r="N203" s="10">
        <f t="shared" si="27"/>
        <v>0.71938775510204078</v>
      </c>
      <c r="O203" s="11">
        <f t="shared" si="28"/>
        <v>0.10970464135021098</v>
      </c>
    </row>
    <row r="204" spans="1:15" ht="22.5" x14ac:dyDescent="0.2">
      <c r="A204" s="8" t="s">
        <v>162</v>
      </c>
      <c r="B204" s="9">
        <f>SUM(Jan!B204+Fev!B204+Mar!B204+Abr!B204+Mai!B204+Jun!B204+Jul!B204+Ago!B204+Set!B204+Out!B204+Nov!B204+Dez!B204)</f>
        <v>8</v>
      </c>
      <c r="C204" s="9">
        <f>SUM(Jan!C204+Fev!C204+Mar!C204+Abr!C204+Mai!C204+Jun!C204+Jul!C204+Ago!C204+Set!C204+Out!C204+Nov!C204+Dez!C204)</f>
        <v>5</v>
      </c>
      <c r="D204" s="9">
        <f>SUM(Jan!D204+Fev!D204+Mar!D204+Abr!D204+Mai!D204+Jun!D204+Jul!D204+Ago!D204+Set!D204+Out!D204+Nov!D204+Dez!D204)</f>
        <v>524</v>
      </c>
      <c r="E204" s="9">
        <f>SUM(Jan!E204+Fev!E204+Mar!E204+Abr!E204+Mai!E204+Jun!E204+Jul!E204+Ago!E204+Set!E204+Out!E204+Nov!E204+Dez!E204)</f>
        <v>139</v>
      </c>
      <c r="F204" s="9">
        <f>Mar!F204</f>
        <v>1501</v>
      </c>
      <c r="G204" s="9">
        <f>Mar!G204</f>
        <v>0</v>
      </c>
      <c r="H204" s="9">
        <f>SUM(Jan!H204+Fev!H204+Mar!H204+Abr!H204+Mai!H204+Jun!H204+Jul!H204+Ago!H204+Set!H204+Out!H204+Nov!H204+Dez!H204)</f>
        <v>465</v>
      </c>
      <c r="I204" s="9">
        <f>SUM(Jan!I204+Fev!I204+Mar!I204+Abr!I204+Mai!I204+Jun!I204+Jul!I204+Ago!I204+Set!I204+Out!I204+Nov!I204+Dez!I204)</f>
        <v>47</v>
      </c>
      <c r="J204" s="9">
        <f>SUM(Jan!J204+Fev!J204+Mar!J204+Abr!J204+Mai!J204+Jun!J204+Jul!J204+Ago!J204+Set!J204+Out!J204+Nov!J204+Dez!J204)</f>
        <v>244</v>
      </c>
      <c r="K204" s="9">
        <f>SUM(Jan!K204+Fev!K204+Mar!K204+Abr!K204+Mai!K204+Jun!K204+Jul!K204+Ago!K204+Set!K204+Out!K204+Nov!K204+Dez!K204)</f>
        <v>119</v>
      </c>
      <c r="L204" s="10">
        <f t="shared" si="25"/>
        <v>0.91524390243902443</v>
      </c>
      <c r="M204" s="10">
        <f t="shared" si="26"/>
        <v>0.46564885496183206</v>
      </c>
      <c r="N204" s="10">
        <f t="shared" si="27"/>
        <v>0.26526717557251911</v>
      </c>
      <c r="O204" s="11">
        <f t="shared" si="28"/>
        <v>0.19262295081967212</v>
      </c>
    </row>
    <row r="205" spans="1:15" ht="12.75" x14ac:dyDescent="0.2">
      <c r="A205" s="8" t="s">
        <v>163</v>
      </c>
      <c r="B205" s="9">
        <f>SUM(Jan!B205+Fev!B205+Mar!B205+Abr!B205+Mai!B205+Jun!B205+Jul!B205+Ago!B205+Set!B205+Out!B205+Nov!B205+Dez!B205)</f>
        <v>15</v>
      </c>
      <c r="C205" s="9">
        <f>SUM(Jan!C205+Fev!C205+Mar!C205+Abr!C205+Mai!C205+Jun!C205+Jul!C205+Ago!C205+Set!C205+Out!C205+Nov!C205+Dez!C205)</f>
        <v>10</v>
      </c>
      <c r="D205" s="9">
        <f>SUM(Jan!D205+Fev!D205+Mar!D205+Abr!D205+Mai!D205+Jun!D205+Jul!D205+Ago!D205+Set!D205+Out!D205+Nov!D205+Dez!D205)</f>
        <v>822</v>
      </c>
      <c r="E205" s="9">
        <f>SUM(Jan!E205+Fev!E205+Mar!E205+Abr!E205+Mai!E205+Jun!E205+Jul!E205+Ago!E205+Set!E205+Out!E205+Nov!E205+Dez!E205)</f>
        <v>495</v>
      </c>
      <c r="F205" s="9">
        <f>Mar!F205</f>
        <v>3295</v>
      </c>
      <c r="G205" s="9">
        <f>Mar!G205</f>
        <v>89</v>
      </c>
      <c r="H205" s="9">
        <f>SUM(Jan!H205+Fev!H205+Mar!H205+Abr!H205+Mai!H205+Jun!H205+Jul!H205+Ago!H205+Set!H205+Out!H205+Nov!H205+Dez!H205)</f>
        <v>1214</v>
      </c>
      <c r="I205" s="9">
        <f>SUM(Jan!I205+Fev!I205+Mar!I205+Abr!I205+Mai!I205+Jun!I205+Jul!I205+Ago!I205+Set!I205+Out!I205+Nov!I205+Dez!I205)</f>
        <v>86</v>
      </c>
      <c r="J205" s="9">
        <f>SUM(Jan!J205+Fev!J205+Mar!J205+Abr!J205+Mai!J205+Jun!J205+Jul!J205+Ago!J205+Set!J205+Out!J205+Nov!J205+Dez!J205)</f>
        <v>738</v>
      </c>
      <c r="K205" s="9">
        <f>SUM(Jan!K205+Fev!K205+Mar!K205+Abr!K205+Mai!K205+Jun!K205+Jul!K205+Ago!K205+Set!K205+Out!K205+Nov!K205+Dez!K205)</f>
        <v>261</v>
      </c>
      <c r="L205" s="10">
        <f t="shared" si="25"/>
        <v>0.86939313984168864</v>
      </c>
      <c r="M205" s="10">
        <f t="shared" si="26"/>
        <v>0.8978102189781022</v>
      </c>
      <c r="N205" s="10">
        <f t="shared" si="27"/>
        <v>0.6021897810218978</v>
      </c>
      <c r="O205" s="11">
        <f t="shared" si="28"/>
        <v>0.11653116531165311</v>
      </c>
    </row>
    <row r="206" spans="1:15" ht="12.75" x14ac:dyDescent="0.2">
      <c r="A206" s="8" t="s">
        <v>164</v>
      </c>
      <c r="B206" s="9">
        <f>SUM(Jan!B206+Fev!B206+Mar!B206+Abr!B206+Mai!B206+Jun!B206+Jul!B206+Ago!B206+Set!B206+Out!B206+Nov!B206+Dez!B206)</f>
        <v>4</v>
      </c>
      <c r="C206" s="9">
        <f>SUM(Jan!C206+Fev!C206+Mar!C206+Abr!C206+Mai!C206+Jun!C206+Jul!C206+Ago!C206+Set!C206+Out!C206+Nov!C206+Dez!C206)</f>
        <v>11</v>
      </c>
      <c r="D206" s="9">
        <f>SUM(Jan!D206+Fev!D206+Mar!D206+Abr!D206+Mai!D206+Jun!D206+Jul!D206+Ago!D206+Set!D206+Out!D206+Nov!D206+Dez!D206)</f>
        <v>177</v>
      </c>
      <c r="E206" s="9">
        <f>SUM(Jan!E206+Fev!E206+Mar!E206+Abr!E206+Mai!E206+Jun!E206+Jul!E206+Ago!E206+Set!E206+Out!E206+Nov!E206+Dez!E206)</f>
        <v>266</v>
      </c>
      <c r="F206" s="9">
        <f>Mar!F206</f>
        <v>393</v>
      </c>
      <c r="G206" s="9">
        <f>Mar!G206</f>
        <v>32</v>
      </c>
      <c r="H206" s="9">
        <f>SUM(Jan!H206+Fev!H206+Mar!H206+Abr!H206+Mai!H206+Jun!H206+Jul!H206+Ago!H206+Set!H206+Out!H206+Nov!H206+Dez!H206)</f>
        <v>451</v>
      </c>
      <c r="I206" s="9">
        <f>SUM(Jan!I206+Fev!I206+Mar!I206+Abr!I206+Mai!I206+Jun!I206+Jul!I206+Ago!I206+Set!I206+Out!I206+Nov!I206+Dez!I206)</f>
        <v>44</v>
      </c>
      <c r="J206" s="9">
        <f>SUM(Jan!J206+Fev!J206+Mar!J206+Abr!J206+Mai!J206+Jun!J206+Jul!J206+Ago!J206+Set!J206+Out!J206+Nov!J206+Dez!J206)</f>
        <v>291</v>
      </c>
      <c r="K206" s="9">
        <f>SUM(Jan!K206+Fev!K206+Mar!K206+Abr!K206+Mai!K206+Jun!K206+Jul!K206+Ago!K206+Set!K206+Out!K206+Nov!K206+Dez!K206)</f>
        <v>92</v>
      </c>
      <c r="L206" s="10">
        <f t="shared" si="25"/>
        <v>0.59635811836115327</v>
      </c>
      <c r="M206" s="10">
        <f t="shared" si="26"/>
        <v>1.6440677966101696</v>
      </c>
      <c r="N206" s="10">
        <f t="shared" si="27"/>
        <v>1.5028248587570621</v>
      </c>
      <c r="O206" s="11">
        <f t="shared" si="28"/>
        <v>0.15120274914089346</v>
      </c>
    </row>
    <row r="207" spans="1:15" ht="12.75" x14ac:dyDescent="0.2">
      <c r="A207" s="8" t="s">
        <v>165</v>
      </c>
      <c r="B207" s="9">
        <f>SUM(Jan!B207+Fev!B207+Mar!B207+Abr!B207+Mai!B207+Jun!B207+Jul!B207+Ago!B207+Set!B207+Out!B207+Nov!B207+Dez!B207)</f>
        <v>3</v>
      </c>
      <c r="C207" s="9">
        <f>SUM(Jan!C207+Fev!C207+Mar!C207+Abr!C207+Mai!C207+Jun!C207+Jul!C207+Ago!C207+Set!C207+Out!C207+Nov!C207+Dez!C207)</f>
        <v>4</v>
      </c>
      <c r="D207" s="9">
        <f>SUM(Jan!D207+Fev!D207+Mar!D207+Abr!D207+Mai!D207+Jun!D207+Jul!D207+Ago!D207+Set!D207+Out!D207+Nov!D207+Dez!D207)</f>
        <v>386</v>
      </c>
      <c r="E207" s="9">
        <f>SUM(Jan!E207+Fev!E207+Mar!E207+Abr!E207+Mai!E207+Jun!E207+Jul!E207+Ago!E207+Set!E207+Out!E207+Nov!E207+Dez!E207)</f>
        <v>407</v>
      </c>
      <c r="F207" s="9">
        <f>Mar!F207</f>
        <v>686</v>
      </c>
      <c r="G207" s="9">
        <f>Mar!G207</f>
        <v>15</v>
      </c>
      <c r="H207" s="9">
        <f>SUM(Jan!H207+Fev!H207+Mar!H207+Abr!H207+Mai!H207+Jun!H207+Jul!H207+Ago!H207+Set!H207+Out!H207+Nov!H207+Dez!H207)</f>
        <v>718</v>
      </c>
      <c r="I207" s="9">
        <f>SUM(Jan!I207+Fev!I207+Mar!I207+Abr!I207+Mai!I207+Jun!I207+Jul!I207+Ago!I207+Set!I207+Out!I207+Nov!I207+Dez!I207)</f>
        <v>74</v>
      </c>
      <c r="J207" s="9">
        <f>SUM(Jan!J207+Fev!J207+Mar!J207+Abr!J207+Mai!J207+Jun!J207+Jul!J207+Ago!J207+Set!J207+Out!J207+Nov!J207+Dez!J207)</f>
        <v>478</v>
      </c>
      <c r="K207" s="9">
        <f>SUM(Jan!K207+Fev!K207+Mar!K207+Abr!K207+Mai!K207+Jun!K207+Jul!K207+Ago!K207+Set!K207+Out!K207+Nov!K207+Dez!K207)</f>
        <v>215</v>
      </c>
      <c r="L207" s="10">
        <f t="shared" si="25"/>
        <v>0.62763037511436415</v>
      </c>
      <c r="M207" s="10">
        <f t="shared" si="26"/>
        <v>1.2383419689119171</v>
      </c>
      <c r="N207" s="10">
        <f t="shared" si="27"/>
        <v>1.0544041450777202</v>
      </c>
      <c r="O207" s="11">
        <f t="shared" si="28"/>
        <v>0.15481171548117154</v>
      </c>
    </row>
    <row r="208" spans="1:15" ht="12.75" x14ac:dyDescent="0.2">
      <c r="A208" s="8" t="s">
        <v>166</v>
      </c>
      <c r="B208" s="9">
        <f>SUM(Jan!B208+Fev!B208+Mar!B208+Abr!B208+Mai!B208+Jun!B208+Jul!B208+Ago!B208+Set!B208+Out!B208+Nov!B208+Dez!B208)</f>
        <v>4</v>
      </c>
      <c r="C208" s="9">
        <f>SUM(Jan!C208+Fev!C208+Mar!C208+Abr!C208+Mai!C208+Jun!C208+Jul!C208+Ago!C208+Set!C208+Out!C208+Nov!C208+Dez!C208)</f>
        <v>8</v>
      </c>
      <c r="D208" s="9">
        <f>SUM(Jan!D208+Fev!D208+Mar!D208+Abr!D208+Mai!D208+Jun!D208+Jul!D208+Ago!D208+Set!D208+Out!D208+Nov!D208+Dez!D208)</f>
        <v>304</v>
      </c>
      <c r="E208" s="9">
        <f>SUM(Jan!E208+Fev!E208+Mar!E208+Abr!E208+Mai!E208+Jun!E208+Jul!E208+Ago!E208+Set!E208+Out!E208+Nov!E208+Dez!E208)</f>
        <v>406</v>
      </c>
      <c r="F208" s="9">
        <f>Mar!F208</f>
        <v>760</v>
      </c>
      <c r="G208" s="9">
        <f>Mar!G208</f>
        <v>65</v>
      </c>
      <c r="H208" s="9">
        <f>SUM(Jan!H208+Fev!H208+Mar!H208+Abr!H208+Mai!H208+Jun!H208+Jul!H208+Ago!H208+Set!H208+Out!H208+Nov!H208+Dez!H208)</f>
        <v>564</v>
      </c>
      <c r="I208" s="9">
        <f>SUM(Jan!I208+Fev!I208+Mar!I208+Abr!I208+Mai!I208+Jun!I208+Jul!I208+Ago!I208+Set!I208+Out!I208+Nov!I208+Dez!I208)</f>
        <v>76</v>
      </c>
      <c r="J208" s="9">
        <f>SUM(Jan!J208+Fev!J208+Mar!J208+Abr!J208+Mai!J208+Jun!J208+Jul!J208+Ago!J208+Set!J208+Out!J208+Nov!J208+Dez!J208)</f>
        <v>353</v>
      </c>
      <c r="K208" s="9">
        <f>SUM(Jan!K208+Fev!K208+Mar!K208+Abr!K208+Mai!K208+Jun!K208+Jul!K208+Ago!K208+Set!K208+Out!K208+Nov!K208+Dez!K208)</f>
        <v>155</v>
      </c>
      <c r="L208" s="10">
        <f t="shared" si="25"/>
        <v>0.65180102915951976</v>
      </c>
      <c r="M208" s="10">
        <f t="shared" si="26"/>
        <v>1.1611842105263157</v>
      </c>
      <c r="N208" s="10">
        <f t="shared" si="27"/>
        <v>1.3355263157894737</v>
      </c>
      <c r="O208" s="11">
        <f t="shared" si="28"/>
        <v>0.21529745042492918</v>
      </c>
    </row>
    <row r="209" spans="1:15" ht="12.75" x14ac:dyDescent="0.2">
      <c r="A209" s="8" t="s">
        <v>167</v>
      </c>
      <c r="B209" s="9">
        <f>SUM(Jan!B209+Fev!B209+Mar!B209+Abr!B209+Mai!B209+Jun!B209+Jul!B209+Ago!B209+Set!B209+Out!B209+Nov!B209+Dez!B209)</f>
        <v>1</v>
      </c>
      <c r="C209" s="9">
        <f>SUM(Jan!C209+Fev!C209+Mar!C209+Abr!C209+Mai!C209+Jun!C209+Jul!C209+Ago!C209+Set!C209+Out!C209+Nov!C209+Dez!C209)</f>
        <v>5</v>
      </c>
      <c r="D209" s="9">
        <f>SUM(Jan!D209+Fev!D209+Mar!D209+Abr!D209+Mai!D209+Jun!D209+Jul!D209+Ago!D209+Set!D209+Out!D209+Nov!D209+Dez!D209)</f>
        <v>340</v>
      </c>
      <c r="E209" s="9">
        <f>SUM(Jan!E209+Fev!E209+Mar!E209+Abr!E209+Mai!E209+Jun!E209+Jul!E209+Ago!E209+Set!E209+Out!E209+Nov!E209+Dez!E209)</f>
        <v>181</v>
      </c>
      <c r="F209" s="9">
        <f>Mar!F209</f>
        <v>1666</v>
      </c>
      <c r="G209" s="9">
        <f>Mar!G209</f>
        <v>28</v>
      </c>
      <c r="H209" s="9">
        <f>SUM(Jan!H209+Fev!H209+Mar!H209+Abr!H209+Mai!H209+Jun!H209+Jul!H209+Ago!H209+Set!H209+Out!H209+Nov!H209+Dez!H209)</f>
        <v>40</v>
      </c>
      <c r="I209" s="9">
        <f>SUM(Jan!I209+Fev!I209+Mar!I209+Abr!I209+Mai!I209+Jun!I209+Jul!I209+Ago!I209+Set!I209+Out!I209+Nov!I209+Dez!I209)</f>
        <v>33</v>
      </c>
      <c r="J209" s="9">
        <f>SUM(Jan!J209+Fev!J209+Mar!J209+Abr!J209+Mai!J209+Jun!J209+Jul!J209+Ago!J209+Set!J209+Out!J209+Nov!J209+Dez!J209)</f>
        <v>188</v>
      </c>
      <c r="K209" s="9">
        <f>SUM(Jan!K209+Fev!K209+Mar!K209+Abr!K209+Mai!K209+Jun!K209+Jul!K209+Ago!K209+Set!K209+Out!K209+Nov!K209+Dez!K209)</f>
        <v>171</v>
      </c>
      <c r="L209" s="10">
        <f t="shared" si="25"/>
        <v>0.90200324851109903</v>
      </c>
      <c r="M209" s="10">
        <f t="shared" si="26"/>
        <v>0.55294117647058827</v>
      </c>
      <c r="N209" s="10">
        <f t="shared" si="27"/>
        <v>0.53235294117647058</v>
      </c>
      <c r="O209" s="11">
        <f t="shared" si="28"/>
        <v>0.17553191489361702</v>
      </c>
    </row>
    <row r="210" spans="1:15" ht="12.75" x14ac:dyDescent="0.2">
      <c r="A210" s="8" t="s">
        <v>168</v>
      </c>
      <c r="B210" s="9">
        <f>SUM(Jan!B210+Fev!B210+Mar!B210+Abr!B210+Mai!B210+Jun!B210+Jul!B210+Ago!B210+Set!B210+Out!B210+Nov!B210+Dez!B210)</f>
        <v>2</v>
      </c>
      <c r="C210" s="9">
        <f>SUM(Jan!C210+Fev!C210+Mar!C210+Abr!C210+Mai!C210+Jun!C210+Jul!C210+Ago!C210+Set!C210+Out!C210+Nov!C210+Dez!C210)</f>
        <v>3</v>
      </c>
      <c r="D210" s="9">
        <f>SUM(Jan!D210+Fev!D210+Mar!D210+Abr!D210+Mai!D210+Jun!D210+Jul!D210+Ago!D210+Set!D210+Out!D210+Nov!D210+Dez!D210)</f>
        <v>325</v>
      </c>
      <c r="E210" s="9">
        <f>SUM(Jan!E210+Fev!E210+Mar!E210+Abr!E210+Mai!E210+Jun!E210+Jul!E210+Ago!E210+Set!E210+Out!E210+Nov!E210+Dez!E210)</f>
        <v>314</v>
      </c>
      <c r="F210" s="9">
        <f>Mar!F210</f>
        <v>776</v>
      </c>
      <c r="G210" s="9">
        <f>Mar!G210</f>
        <v>44</v>
      </c>
      <c r="H210" s="9">
        <f>SUM(Jan!H210+Fev!H210+Mar!H210+Abr!H210+Mai!H210+Jun!H210+Jul!H210+Ago!H210+Set!H210+Out!H210+Nov!H210+Dez!H210)</f>
        <v>324</v>
      </c>
      <c r="I210" s="9">
        <f>SUM(Jan!I210+Fev!I210+Mar!I210+Abr!I210+Mai!I210+Jun!I210+Jul!I210+Ago!I210+Set!I210+Out!I210+Nov!I210+Dez!I210)</f>
        <v>49</v>
      </c>
      <c r="J210" s="9">
        <f>SUM(Jan!J210+Fev!J210+Mar!J210+Abr!J210+Mai!J210+Jun!J210+Jul!J210+Ago!J210+Set!J210+Out!J210+Nov!J210+Dez!J210)</f>
        <v>373</v>
      </c>
      <c r="K210" s="9">
        <f>SUM(Jan!K210+Fev!K210+Mar!K210+Abr!K210+Mai!K210+Jun!K210+Jul!K210+Ago!K210+Set!K210+Out!K210+Nov!K210+Dez!K210)</f>
        <v>180</v>
      </c>
      <c r="L210" s="10">
        <f t="shared" si="25"/>
        <v>0.7119266055045872</v>
      </c>
      <c r="M210" s="10">
        <f t="shared" si="26"/>
        <v>1.1476923076923078</v>
      </c>
      <c r="N210" s="10">
        <f t="shared" si="27"/>
        <v>0.96615384615384614</v>
      </c>
      <c r="O210" s="11">
        <f t="shared" si="28"/>
        <v>0.13136729222520108</v>
      </c>
    </row>
    <row r="211" spans="1:15" ht="12.75" x14ac:dyDescent="0.2">
      <c r="A211" s="8" t="s">
        <v>169</v>
      </c>
      <c r="B211" s="9">
        <f>SUM(Jan!B211+Fev!B211+Mar!B211+Abr!B211+Mai!B211+Jun!B211+Jul!B211+Ago!B211+Set!B211+Out!B211+Nov!B211+Dez!B211)</f>
        <v>4</v>
      </c>
      <c r="C211" s="9">
        <f>SUM(Jan!C211+Fev!C211+Mar!C211+Abr!C211+Mai!C211+Jun!C211+Jul!C211+Ago!C211+Set!C211+Out!C211+Nov!C211+Dez!C211)</f>
        <v>7</v>
      </c>
      <c r="D211" s="9">
        <f>SUM(Jan!D211+Fev!D211+Mar!D211+Abr!D211+Mai!D211+Jun!D211+Jul!D211+Ago!D211+Set!D211+Out!D211+Nov!D211+Dez!D211)</f>
        <v>835</v>
      </c>
      <c r="E211" s="9">
        <f>SUM(Jan!E211+Fev!E211+Mar!E211+Abr!E211+Mai!E211+Jun!E211+Jul!E211+Ago!E211+Set!E211+Out!E211+Nov!E211+Dez!E211)</f>
        <v>917</v>
      </c>
      <c r="F211" s="9">
        <f>Mar!F211</f>
        <v>3065</v>
      </c>
      <c r="G211" s="9">
        <f>Mar!G211</f>
        <v>160</v>
      </c>
      <c r="H211" s="9">
        <f>SUM(Jan!H211+Fev!H211+Mar!H211+Abr!H211+Mai!H211+Jun!H211+Jul!H211+Ago!H211+Set!H211+Out!H211+Nov!H211+Dez!H211)</f>
        <v>698</v>
      </c>
      <c r="I211" s="9">
        <f>SUM(Jan!I211+Fev!I211+Mar!I211+Abr!I211+Mai!I211+Jun!I211+Jul!I211+Ago!I211+Set!I211+Out!I211+Nov!I211+Dez!I211)</f>
        <v>208</v>
      </c>
      <c r="J211" s="9">
        <f>SUM(Jan!J211+Fev!J211+Mar!J211+Abr!J211+Mai!J211+Jun!J211+Jul!J211+Ago!J211+Set!J211+Out!J211+Nov!J211+Dez!J211)</f>
        <v>828</v>
      </c>
      <c r="K211" s="9">
        <f>SUM(Jan!K211+Fev!K211+Mar!K211+Abr!K211+Mai!K211+Jun!K211+Jul!K211+Ago!K211+Set!K211+Out!K211+Nov!K211+Dez!K211)</f>
        <v>261</v>
      </c>
      <c r="L211" s="10">
        <f t="shared" si="25"/>
        <v>0.76971371170266201</v>
      </c>
      <c r="M211" s="10">
        <f t="shared" si="26"/>
        <v>0.99161676646706587</v>
      </c>
      <c r="N211" s="10">
        <f t="shared" si="27"/>
        <v>1.0982035928143712</v>
      </c>
      <c r="O211" s="11">
        <f t="shared" si="28"/>
        <v>0.25120772946859904</v>
      </c>
    </row>
    <row r="212" spans="1:15" ht="12.75" x14ac:dyDescent="0.2">
      <c r="A212" s="8" t="s">
        <v>170</v>
      </c>
      <c r="B212" s="9">
        <f>SUM(Jan!B212+Fev!B212+Mar!B212+Abr!B212+Mai!B212+Jun!B212+Jul!B212+Ago!B212+Set!B212+Out!B212+Nov!B212+Dez!B212)</f>
        <v>3</v>
      </c>
      <c r="C212" s="9">
        <f>SUM(Jan!C212+Fev!C212+Mar!C212+Abr!C212+Mai!C212+Jun!C212+Jul!C212+Ago!C212+Set!C212+Out!C212+Nov!C212+Dez!C212)</f>
        <v>7</v>
      </c>
      <c r="D212" s="9">
        <f>SUM(Jan!D212+Fev!D212+Mar!D212+Abr!D212+Mai!D212+Jun!D212+Jul!D212+Ago!D212+Set!D212+Out!D212+Nov!D212+Dez!D212)</f>
        <v>455</v>
      </c>
      <c r="E212" s="9">
        <f>SUM(Jan!E212+Fev!E212+Mar!E212+Abr!E212+Mai!E212+Jun!E212+Jul!E212+Ago!E212+Set!E212+Out!E212+Nov!E212+Dez!E212)</f>
        <v>528</v>
      </c>
      <c r="F212" s="9">
        <f>Mar!F212</f>
        <v>1761</v>
      </c>
      <c r="G212" s="9">
        <f>Mar!G212</f>
        <v>185</v>
      </c>
      <c r="H212" s="9">
        <f>SUM(Jan!H212+Fev!H212+Mar!H212+Abr!H212+Mai!H212+Jun!H212+Jul!H212+Ago!H212+Set!H212+Out!H212+Nov!H212+Dez!H212)</f>
        <v>517</v>
      </c>
      <c r="I212" s="9">
        <f>SUM(Jan!I212+Fev!I212+Mar!I212+Abr!I212+Mai!I212+Jun!I212+Jul!I212+Ago!I212+Set!I212+Out!I212+Nov!I212+Dez!I212)</f>
        <v>46</v>
      </c>
      <c r="J212" s="9">
        <f>SUM(Jan!J212+Fev!J212+Mar!J212+Abr!J212+Mai!J212+Jun!J212+Jul!J212+Ago!J212+Set!J212+Out!J212+Nov!J212+Dez!J212)</f>
        <v>612</v>
      </c>
      <c r="K212" s="9">
        <f>SUM(Jan!K212+Fev!K212+Mar!K212+Abr!K212+Mai!K212+Jun!K212+Jul!K212+Ago!K212+Set!K212+Out!K212+Nov!K212+Dez!K212)</f>
        <v>151</v>
      </c>
      <c r="L212" s="10">
        <f t="shared" si="25"/>
        <v>0.76933158584534733</v>
      </c>
      <c r="M212" s="10">
        <f t="shared" si="26"/>
        <v>1.3450549450549452</v>
      </c>
      <c r="N212" s="10">
        <f t="shared" si="27"/>
        <v>1.1604395604395605</v>
      </c>
      <c r="O212" s="11">
        <f t="shared" si="28"/>
        <v>7.5163398692810454E-2</v>
      </c>
    </row>
    <row r="213" spans="1:15" ht="12.75" x14ac:dyDescent="0.2">
      <c r="A213" s="8" t="s">
        <v>171</v>
      </c>
      <c r="B213" s="9">
        <f>SUM(Jan!B213+Fev!B213+Mar!B213+Abr!B213+Mai!B213+Jun!B213+Jul!B213+Ago!B213+Set!B213+Out!B213+Nov!B213+Dez!B213)</f>
        <v>2</v>
      </c>
      <c r="C213" s="9">
        <f>SUM(Jan!C213+Fev!C213+Mar!C213+Abr!C213+Mai!C213+Jun!C213+Jul!C213+Ago!C213+Set!C213+Out!C213+Nov!C213+Dez!C213)</f>
        <v>5</v>
      </c>
      <c r="D213" s="9">
        <f>SUM(Jan!D213+Fev!D213+Mar!D213+Abr!D213+Mai!D213+Jun!D213+Jul!D213+Ago!D213+Set!D213+Out!D213+Nov!D213+Dez!D213)</f>
        <v>715</v>
      </c>
      <c r="E213" s="9">
        <f>SUM(Jan!E213+Fev!E213+Mar!E213+Abr!E213+Mai!E213+Jun!E213+Jul!E213+Ago!E213+Set!E213+Out!E213+Nov!E213+Dez!E213)</f>
        <v>618</v>
      </c>
      <c r="F213" s="9">
        <f>Mar!F213</f>
        <v>3363</v>
      </c>
      <c r="G213" s="9">
        <f>Mar!G213</f>
        <v>57</v>
      </c>
      <c r="H213" s="9">
        <f>SUM(Jan!H213+Fev!H213+Mar!H213+Abr!H213+Mai!H213+Jun!H213+Jul!H213+Ago!H213+Set!H213+Out!H213+Nov!H213+Dez!H213)</f>
        <v>508</v>
      </c>
      <c r="I213" s="9">
        <f>SUM(Jan!I213+Fev!I213+Mar!I213+Abr!I213+Mai!I213+Jun!I213+Jul!I213+Ago!I213+Set!I213+Out!I213+Nov!I213+Dez!I213)</f>
        <v>181</v>
      </c>
      <c r="J213" s="9">
        <f>SUM(Jan!J213+Fev!J213+Mar!J213+Abr!J213+Mai!J213+Jun!J213+Jul!J213+Ago!J213+Set!J213+Out!J213+Nov!J213+Dez!J213)</f>
        <v>841</v>
      </c>
      <c r="K213" s="9">
        <f>SUM(Jan!K213+Fev!K213+Mar!K213+Abr!K213+Mai!K213+Jun!K213+Jul!K213+Ago!K213+Set!K213+Out!K213+Nov!K213+Dez!K213)</f>
        <v>302</v>
      </c>
      <c r="L213" s="10">
        <f t="shared" si="25"/>
        <v>0.84476262245666922</v>
      </c>
      <c r="M213" s="10">
        <f t="shared" si="26"/>
        <v>1.1762237762237762</v>
      </c>
      <c r="N213" s="10">
        <f t="shared" si="27"/>
        <v>0.86433566433566433</v>
      </c>
      <c r="O213" s="11">
        <f t="shared" si="28"/>
        <v>0.21521997621878716</v>
      </c>
    </row>
    <row r="214" spans="1:15" ht="12.75" x14ac:dyDescent="0.2">
      <c r="A214" s="8" t="s">
        <v>172</v>
      </c>
      <c r="B214" s="9">
        <f>SUM(Jan!B214+Fev!B214+Mar!B214+Abr!B214+Mai!B214+Jun!B214+Jul!B214+Ago!B214+Set!B214+Out!B214+Nov!B214+Dez!B214)</f>
        <v>4</v>
      </c>
      <c r="C214" s="9">
        <f>SUM(Jan!C214+Fev!C214+Mar!C214+Abr!C214+Mai!C214+Jun!C214+Jul!C214+Ago!C214+Set!C214+Out!C214+Nov!C214+Dez!C214)</f>
        <v>11</v>
      </c>
      <c r="D214" s="9">
        <f>SUM(Jan!D214+Fev!D214+Mar!D214+Abr!D214+Mai!D214+Jun!D214+Jul!D214+Ago!D214+Set!D214+Out!D214+Nov!D214+Dez!D214)</f>
        <v>512</v>
      </c>
      <c r="E214" s="9">
        <f>SUM(Jan!E214+Fev!E214+Mar!E214+Abr!E214+Mai!E214+Jun!E214+Jul!E214+Ago!E214+Set!E214+Out!E214+Nov!E214+Dez!E214)</f>
        <v>408</v>
      </c>
      <c r="F214" s="9">
        <f>Mar!F214</f>
        <v>1727</v>
      </c>
      <c r="G214" s="9">
        <f>Mar!G214</f>
        <v>134</v>
      </c>
      <c r="H214" s="9">
        <f>SUM(Jan!H214+Fev!H214+Mar!H214+Abr!H214+Mai!H214+Jun!H214+Jul!H214+Ago!H214+Set!H214+Out!H214+Nov!H214+Dez!H214)</f>
        <v>594</v>
      </c>
      <c r="I214" s="9">
        <f>SUM(Jan!I214+Fev!I214+Mar!I214+Abr!I214+Mai!I214+Jun!I214+Jul!I214+Ago!I214+Set!I214+Out!I214+Nov!I214+Dez!I214)</f>
        <v>84</v>
      </c>
      <c r="J214" s="9">
        <f>SUM(Jan!J214+Fev!J214+Mar!J214+Abr!J214+Mai!J214+Jun!J214+Jul!J214+Ago!J214+Set!J214+Out!J214+Nov!J214+Dez!J214)</f>
        <v>672</v>
      </c>
      <c r="K214" s="9">
        <f>SUM(Jan!K214+Fev!K214+Mar!K214+Abr!K214+Mai!K214+Jun!K214+Jul!K214+Ago!K214+Set!K214+Out!K214+Nov!K214+Dez!K214)</f>
        <v>223</v>
      </c>
      <c r="L214" s="10">
        <f t="shared" si="25"/>
        <v>0.80889929742388755</v>
      </c>
      <c r="M214" s="10">
        <f t="shared" si="26"/>
        <v>1.3125</v>
      </c>
      <c r="N214" s="10">
        <f t="shared" si="27"/>
        <v>0.796875</v>
      </c>
      <c r="O214" s="11">
        <f t="shared" si="28"/>
        <v>0.125</v>
      </c>
    </row>
    <row r="215" spans="1:15" ht="12.75" x14ac:dyDescent="0.2">
      <c r="A215" s="8" t="s">
        <v>173</v>
      </c>
      <c r="B215" s="9">
        <f>SUM(Jan!B215+Fev!B215+Mar!B215+Abr!B215+Mai!B215+Jun!B215+Jul!B215+Ago!B215+Set!B215+Out!B215+Nov!B215+Dez!B215)</f>
        <v>1</v>
      </c>
      <c r="C215" s="9">
        <f>SUM(Jan!C215+Fev!C215+Mar!C215+Abr!C215+Mai!C215+Jun!C215+Jul!C215+Ago!C215+Set!C215+Out!C215+Nov!C215+Dez!C215)</f>
        <v>1</v>
      </c>
      <c r="D215" s="9">
        <f>SUM(Jan!D215+Fev!D215+Mar!D215+Abr!D215+Mai!D215+Jun!D215+Jul!D215+Ago!D215+Set!D215+Out!D215+Nov!D215+Dez!D215)</f>
        <v>270</v>
      </c>
      <c r="E215" s="9">
        <f>SUM(Jan!E215+Fev!E215+Mar!E215+Abr!E215+Mai!E215+Jun!E215+Jul!E215+Ago!E215+Set!E215+Out!E215+Nov!E215+Dez!E215)</f>
        <v>145</v>
      </c>
      <c r="F215" s="9">
        <f>Mar!F215</f>
        <v>455</v>
      </c>
      <c r="G215" s="9">
        <f>Mar!G215</f>
        <v>8</v>
      </c>
      <c r="H215" s="9">
        <f>SUM(Jan!H215+Fev!H215+Mar!H215+Abr!H215+Mai!H215+Jun!H215+Jul!H215+Ago!H215+Set!H215+Out!H215+Nov!H215+Dez!H215)</f>
        <v>52</v>
      </c>
      <c r="I215" s="9">
        <f>SUM(Jan!I215+Fev!I215+Mar!I215+Abr!I215+Mai!I215+Jun!I215+Jul!I215+Ago!I215+Set!I215+Out!I215+Nov!I215+Dez!I215)</f>
        <v>73</v>
      </c>
      <c r="J215" s="9">
        <f>SUM(Jan!J215+Fev!J215+Mar!J215+Abr!J215+Mai!J215+Jun!J215+Jul!J215+Ago!J215+Set!J215+Out!J215+Nov!J215+Dez!J215)</f>
        <v>129</v>
      </c>
      <c r="K215" s="9">
        <f>SUM(Jan!K215+Fev!K215+Mar!K215+Abr!K215+Mai!K215+Jun!K215+Jul!K215+Ago!K215+Set!K215+Out!K215+Nov!K215+Dez!K215)</f>
        <v>143</v>
      </c>
      <c r="L215" s="10">
        <f t="shared" si="25"/>
        <v>0.7583333333333333</v>
      </c>
      <c r="M215" s="10">
        <f t="shared" si="26"/>
        <v>0.4777777777777778</v>
      </c>
      <c r="N215" s="10">
        <f t="shared" si="27"/>
        <v>0.53703703703703709</v>
      </c>
      <c r="O215" s="11">
        <f t="shared" si="28"/>
        <v>0.56589147286821706</v>
      </c>
    </row>
    <row r="216" spans="1:15" ht="22.5" x14ac:dyDescent="0.2">
      <c r="A216" s="8" t="s">
        <v>174</v>
      </c>
      <c r="B216" s="9">
        <f>SUM(Jan!B216+Fev!B216+Mar!B216+Abr!B216+Mai!B216+Jun!B216+Jul!B216+Ago!B216+Set!B216+Out!B216+Nov!B216+Dez!B216)</f>
        <v>13</v>
      </c>
      <c r="C216" s="9">
        <f>SUM(Jan!C216+Fev!C216+Mar!C216+Abr!C216+Mai!C216+Jun!C216+Jul!C216+Ago!C216+Set!C216+Out!C216+Nov!C216+Dez!C216)</f>
        <v>14</v>
      </c>
      <c r="D216" s="9">
        <f>SUM(Jan!D216+Fev!D216+Mar!D216+Abr!D216+Mai!D216+Jun!D216+Jul!D216+Ago!D216+Set!D216+Out!D216+Nov!D216+Dez!D216)</f>
        <v>670</v>
      </c>
      <c r="E216" s="9">
        <f>SUM(Jan!E216+Fev!E216+Mar!E216+Abr!E216+Mai!E216+Jun!E216+Jul!E216+Ago!E216+Set!E216+Out!E216+Nov!E216+Dez!E216)</f>
        <v>329</v>
      </c>
      <c r="F216" s="9">
        <f>Mar!F216</f>
        <v>2273</v>
      </c>
      <c r="G216" s="9">
        <f>Mar!G216</f>
        <v>141</v>
      </c>
      <c r="H216" s="9">
        <f>SUM(Jan!H216+Fev!H216+Mar!H216+Abr!H216+Mai!H216+Jun!H216+Jul!H216+Ago!H216+Set!H216+Out!H216+Nov!H216+Dez!H216)</f>
        <v>385</v>
      </c>
      <c r="I216" s="9">
        <f>SUM(Jan!I216+Fev!I216+Mar!I216+Abr!I216+Mai!I216+Jun!I216+Jul!I216+Ago!I216+Set!I216+Out!I216+Nov!I216+Dez!I216)</f>
        <v>126</v>
      </c>
      <c r="J216" s="9">
        <f>SUM(Jan!J216+Fev!J216+Mar!J216+Abr!J216+Mai!J216+Jun!J216+Jul!J216+Ago!J216+Set!J216+Out!J216+Nov!J216+Dez!J216)</f>
        <v>358</v>
      </c>
      <c r="K216" s="9">
        <f>SUM(Jan!K216+Fev!K216+Mar!K216+Abr!K216+Mai!K216+Jun!K216+Jul!K216+Ago!K216+Set!K216+Out!K216+Nov!K216+Dez!K216)</f>
        <v>263</v>
      </c>
      <c r="L216" s="10">
        <f t="shared" si="25"/>
        <v>0.87355880092236737</v>
      </c>
      <c r="M216" s="10">
        <f t="shared" si="26"/>
        <v>0.53432835820895519</v>
      </c>
      <c r="N216" s="10">
        <f t="shared" si="27"/>
        <v>0.491044776119403</v>
      </c>
      <c r="O216" s="11" t="s">
        <v>16</v>
      </c>
    </row>
    <row r="217" spans="1:15" ht="22.5" x14ac:dyDescent="0.2">
      <c r="A217" s="8" t="s">
        <v>175</v>
      </c>
      <c r="B217" s="9">
        <f>SUM(Jan!B217+Fev!B217+Mar!B217+Abr!B217+Mai!B217+Jun!B217+Jul!B217+Ago!B217+Set!B217+Out!B217+Nov!B217+Dez!B217)</f>
        <v>1</v>
      </c>
      <c r="C217" s="9">
        <f>SUM(Jan!C217+Fev!C217+Mar!C217+Abr!C217+Mai!C217+Jun!C217+Jul!C217+Ago!C217+Set!C217+Out!C217+Nov!C217+Dez!C217)</f>
        <v>1</v>
      </c>
      <c r="D217" s="9">
        <f>SUM(Jan!D217+Fev!D217+Mar!D217+Abr!D217+Mai!D217+Jun!D217+Jul!D217+Ago!D217+Set!D217+Out!D217+Nov!D217+Dez!D217)</f>
        <v>1475</v>
      </c>
      <c r="E217" s="9">
        <f>SUM(Jan!E217+Fev!E217+Mar!E217+Abr!E217+Mai!E217+Jun!E217+Jul!E217+Ago!E217+Set!E217+Out!E217+Nov!E217+Dez!E217)</f>
        <v>1488</v>
      </c>
      <c r="F217" s="9">
        <f>Mar!F217</f>
        <v>2871</v>
      </c>
      <c r="G217" s="9">
        <f>Mar!G217</f>
        <v>494</v>
      </c>
      <c r="H217" s="9">
        <f>SUM(Jan!H217+Fev!H217+Mar!H217+Abr!H217+Mai!H217+Jun!H217+Jul!H217+Ago!H217+Set!H217+Out!H217+Nov!H217+Dez!H217)</f>
        <v>1776</v>
      </c>
      <c r="I217" s="9">
        <f>SUM(Jan!I217+Fev!I217+Mar!I217+Abr!I217+Mai!I217+Jun!I217+Jul!I217+Ago!I217+Set!I217+Out!I217+Nov!I217+Dez!I217)</f>
        <v>0</v>
      </c>
      <c r="J217" s="9">
        <f>SUM(Jan!J217+Fev!J217+Mar!J217+Abr!J217+Mai!J217+Jun!J217+Jul!J217+Ago!J217+Set!J217+Out!J217+Nov!J217+Dez!J217)</f>
        <v>1292</v>
      </c>
      <c r="K217" s="9">
        <f>SUM(Jan!K217+Fev!K217+Mar!K217+Abr!K217+Mai!K217+Jun!K217+Jul!K217+Ago!K217+Set!K217+Out!K217+Nov!K217+Dez!K217)</f>
        <v>0</v>
      </c>
      <c r="L217" s="10">
        <f t="shared" si="25"/>
        <v>0.6586373021335169</v>
      </c>
      <c r="M217" s="10">
        <f t="shared" si="26"/>
        <v>0.87593220338983047</v>
      </c>
      <c r="N217" s="10">
        <f t="shared" si="27"/>
        <v>1.008813559322034</v>
      </c>
      <c r="O217" s="11" t="s">
        <v>16</v>
      </c>
    </row>
    <row r="218" spans="1:15" ht="22.5" x14ac:dyDescent="0.2">
      <c r="A218" s="8" t="s">
        <v>176</v>
      </c>
      <c r="B218" s="9">
        <f>SUM(Jan!B218+Fev!B218+Mar!B218+Abr!B218+Mai!B218+Jun!B218+Jul!B218+Ago!B218+Set!B218+Out!B218+Nov!B218+Dez!B218)</f>
        <v>0</v>
      </c>
      <c r="C218" s="9">
        <f>SUM(Jan!C218+Fev!C218+Mar!C218+Abr!C218+Mai!C218+Jun!C218+Jul!C218+Ago!C218+Set!C218+Out!C218+Nov!C218+Dez!C218)</f>
        <v>3</v>
      </c>
      <c r="D218" s="9">
        <f>SUM(Jan!D218+Fev!D218+Mar!D218+Abr!D218+Mai!D218+Jun!D218+Jul!D218+Ago!D218+Set!D218+Out!D218+Nov!D218+Dez!D218)</f>
        <v>1076</v>
      </c>
      <c r="E218" s="9">
        <f>SUM(Jan!E218+Fev!E218+Mar!E218+Abr!E218+Mai!E218+Jun!E218+Jul!E218+Ago!E218+Set!E218+Out!E218+Nov!E218+Dez!E218)</f>
        <v>1866</v>
      </c>
      <c r="F218" s="9">
        <f>Mar!F218</f>
        <v>2484</v>
      </c>
      <c r="G218" s="9">
        <f>Mar!G218</f>
        <v>1267</v>
      </c>
      <c r="H218" s="9">
        <f>SUM(Jan!H218+Fev!H218+Mar!H218+Abr!H218+Mai!H218+Jun!H218+Jul!H218+Ago!H218+Set!H218+Out!H218+Nov!H218+Dez!H218)</f>
        <v>931</v>
      </c>
      <c r="I218" s="9">
        <f>SUM(Jan!I218+Fev!I218+Mar!I218+Abr!I218+Mai!I218+Jun!I218+Jul!I218+Ago!I218+Set!I218+Out!I218+Nov!I218+Dez!I218)</f>
        <v>0</v>
      </c>
      <c r="J218" s="9">
        <f>SUM(Jan!J218+Fev!J218+Mar!J218+Abr!J218+Mai!J218+Jun!J218+Jul!J218+Ago!J218+Set!J218+Out!J218+Nov!J218+Dez!J218)</f>
        <v>1312</v>
      </c>
      <c r="K218" s="9">
        <f>SUM(Jan!K218+Fev!K218+Mar!K218+Abr!K218+Mai!K218+Jun!K218+Jul!K218+Ago!K218+Set!K218+Out!K218+Nov!K218+Dez!K218)</f>
        <v>2</v>
      </c>
      <c r="L218" s="10">
        <f t="shared" si="25"/>
        <v>0.57103448275862068</v>
      </c>
      <c r="M218" s="10">
        <f t="shared" si="26"/>
        <v>1.2193308550185873</v>
      </c>
      <c r="N218" s="10">
        <f t="shared" si="27"/>
        <v>1.7342007434944238</v>
      </c>
      <c r="O218" s="11" t="s">
        <v>16</v>
      </c>
    </row>
    <row r="219" spans="1:15" ht="12.75" x14ac:dyDescent="0.2">
      <c r="A219" s="4" t="s">
        <v>177</v>
      </c>
      <c r="B219" s="19">
        <f>SUM(Jan!B219+Fev!B219+Mar!B219+Abr!B219+Mai!B219+Jun!B219+Jul!B219+Ago!B219+Set!B219+Out!B219+Nov!B219+Dez!B219)</f>
        <v>131</v>
      </c>
      <c r="C219" s="19">
        <f>SUM(Jan!C219+Fev!C219+Mar!C219+Abr!C219+Mai!C219+Jun!C219+Jul!C219+Ago!C219+Set!C219+Out!C219+Nov!C219+Dez!C219)</f>
        <v>154</v>
      </c>
      <c r="D219" s="19">
        <f>SUM(Jan!D219+Fev!D219+Mar!D219+Abr!D219+Mai!D219+Jun!D219+Jul!D219+Ago!D219+Set!D219+Out!D219+Nov!D219+Dez!D219)</f>
        <v>13474</v>
      </c>
      <c r="E219" s="19">
        <f>SUM(Jan!E219+Fev!E219+Mar!E219+Abr!E219+Mai!E219+Jun!E219+Jul!E219+Ago!E219+Set!E219+Out!E219+Nov!E219+Dez!E219)</f>
        <v>11377</v>
      </c>
      <c r="F219" s="20">
        <f>Mar!F219</f>
        <v>38947</v>
      </c>
      <c r="G219" s="19">
        <f>Mar!G219</f>
        <v>2827</v>
      </c>
      <c r="H219" s="19">
        <f>SUM(Jan!H219+Fev!H219+Mar!H219+Abr!H219+Mai!H219+Jun!H219+Jul!H219+Ago!H219+Set!H219+Out!H219+Nov!H219+Dez!H219)</f>
        <v>12825</v>
      </c>
      <c r="I219" s="19">
        <f>SUM(Jan!I219+Fev!I219+Mar!I219+Abr!I219+Mai!I219+Jun!I219+Jul!I219+Ago!I219+Set!I219+Out!I219+Nov!I219+Dez!I219)</f>
        <v>1629</v>
      </c>
      <c r="J219" s="19">
        <f>SUM(Jan!J219+Fev!J219+Mar!J219+Abr!J219+Mai!J219+Jun!J219+Jul!J219+Ago!J219+Set!J219+Out!J219+Nov!J219+Dez!J219)</f>
        <v>12569</v>
      </c>
      <c r="K219" s="19">
        <f>SUM(Jan!K219+Fev!K219+Mar!K219+Abr!K219+Mai!K219+Jun!K219+Jul!K219+Ago!K219+Set!K219+Out!K219+Nov!K219+Dez!K219)</f>
        <v>4293</v>
      </c>
      <c r="L219" s="21">
        <f t="shared" si="25"/>
        <v>0.7739249662189015</v>
      </c>
      <c r="M219" s="21">
        <f t="shared" si="26"/>
        <v>0.93283360546237193</v>
      </c>
      <c r="N219" s="21">
        <f t="shared" si="27"/>
        <v>0.8443669289001039</v>
      </c>
      <c r="O219" s="21">
        <f t="shared" ref="O219:O221" si="29">IF(J219=0,0%,I219/J219)</f>
        <v>0.1296045827034768</v>
      </c>
    </row>
    <row r="220" spans="1:15" ht="12.75" x14ac:dyDescent="0.2">
      <c r="A220" s="4" t="s">
        <v>178</v>
      </c>
      <c r="B220" s="19">
        <f>SUM(Jan!B220+Fev!B220+Mar!B220+Abr!B220+Mai!B220+Jun!B220+Jul!B220+Ago!B220+Set!B220+Out!B220+Nov!B220+Dez!B220)</f>
        <v>3639</v>
      </c>
      <c r="C220" s="19">
        <f>SUM(Jan!C220+Fev!C220+Mar!C220+Abr!C220+Mai!C220+Jun!C220+Jul!C220+Ago!C220+Set!C220+Out!C220+Nov!C220+Dez!C220)</f>
        <v>3536</v>
      </c>
      <c r="D220" s="19">
        <f>SUM(Jan!D220+Fev!D220+Mar!D220+Abr!D220+Mai!D220+Jun!D220+Jul!D220+Ago!D220+Set!D220+Out!D220+Nov!D220+Dez!D220)</f>
        <v>131005</v>
      </c>
      <c r="E220" s="19">
        <f>SUM(Jan!E220+Fev!E220+Mar!E220+Abr!E220+Mai!E220+Jun!E220+Jul!E220+Ago!E220+Set!E220+Out!E220+Nov!E220+Dez!E220)</f>
        <v>43438</v>
      </c>
      <c r="F220" s="20">
        <f>Mar!F220</f>
        <v>477000</v>
      </c>
      <c r="G220" s="19">
        <f>Mar!G220</f>
        <v>46346</v>
      </c>
      <c r="H220" s="19">
        <f>SUM(Jan!H220+Fev!H220+Mar!H220+Abr!H220+Mai!H220+Jun!H220+Jul!H220+Ago!H220+Set!H220+Out!H220+Nov!H220+Dez!H220)</f>
        <v>199878</v>
      </c>
      <c r="I220" s="19">
        <f>SUM(Jan!I220+Fev!I220+Mar!I220+Abr!I220+Mai!I220+Jun!I220+Jul!I220+Ago!I220+Set!I220+Out!I220+Nov!I220+Dez!I220)</f>
        <v>5758</v>
      </c>
      <c r="J220" s="19">
        <f>SUM(Jan!J220+Fev!J220+Mar!J220+Abr!J220+Mai!J220+Jun!J220+Jul!J220+Ago!J220+Set!J220+Out!J220+Nov!J220+Dez!J220)</f>
        <v>49724</v>
      </c>
      <c r="K220" s="19">
        <f>SUM(Jan!K220+Fev!K220+Mar!K220+Abr!K220+Mai!K220+Jun!K220+Jul!K220+Ago!K220+Set!K220+Out!K220+Nov!K220+Dez!K220)</f>
        <v>8452</v>
      </c>
      <c r="L220" s="21">
        <f t="shared" si="25"/>
        <v>0.91653568724804879</v>
      </c>
      <c r="M220" s="21">
        <f t="shared" si="26"/>
        <v>0.379558032136178</v>
      </c>
      <c r="N220" s="21">
        <f t="shared" si="27"/>
        <v>0.33157513072020151</v>
      </c>
      <c r="O220" s="22">
        <f t="shared" si="29"/>
        <v>0.11579921164829861</v>
      </c>
    </row>
    <row r="221" spans="1:15" ht="12.75" x14ac:dyDescent="0.2">
      <c r="A221" s="23" t="s">
        <v>179</v>
      </c>
      <c r="B221" s="24">
        <f>SUM(Jan!B221+Fev!B221+Mar!B221+Abr!B221+Mai!B221+Jun!B221+Jul!B221+Ago!B221+Set!B221+Out!B221+Nov!B221+Dez!B221)</f>
        <v>3770</v>
      </c>
      <c r="C221" s="24">
        <f>SUM(Jan!C221+Fev!C221+Mar!C221+Abr!C221+Mai!C221+Jun!C221+Jul!C221+Ago!C221+Set!C221+Out!C221+Nov!C221+Dez!C221)</f>
        <v>3690</v>
      </c>
      <c r="D221" s="24">
        <f>SUM(Jan!D221+Fev!D221+Mar!D221+Abr!D221+Mai!D221+Jun!D221+Jul!D221+Ago!D221+Set!D221+Out!D221+Nov!D221+Dez!D221)</f>
        <v>144479</v>
      </c>
      <c r="E221" s="24">
        <f>SUM(Jan!E221+Fev!E221+Mar!E221+Abr!E221+Mai!E221+Jun!E221+Jul!E221+Ago!E221+Set!E221+Out!E221+Nov!E221+Dez!E221)</f>
        <v>54815</v>
      </c>
      <c r="F221" s="24">
        <f>Mar!F221</f>
        <v>515947</v>
      </c>
      <c r="G221" s="24">
        <f>Mar!G221</f>
        <v>49173</v>
      </c>
      <c r="H221" s="24">
        <f>SUM(Jan!H221+Fev!H221+Mar!H221+Abr!H221+Mai!H221+Jun!H221+Jul!H221+Ago!H221+Set!H221+Out!H221+Nov!H221+Dez!H221)</f>
        <v>212703</v>
      </c>
      <c r="I221" s="24">
        <f>SUM(Jan!I221+Fev!I221+Mar!I221+Abr!I221+Mai!I221+Jun!I221+Jul!I221+Ago!I221+Set!I221+Out!I221+Nov!I221+Dez!I221)</f>
        <v>7387</v>
      </c>
      <c r="J221" s="24">
        <f>SUM(Jan!J221+Fev!J221+Mar!J221+Abr!J221+Mai!J221+Jun!J221+Jul!J221+Ago!J221+Set!J221+Out!J221+Nov!J221+Dez!J221)</f>
        <v>62293</v>
      </c>
      <c r="K221" s="24">
        <f>SUM(Jan!K221+Fev!K221+Mar!K221+Abr!K221+Mai!K221+Jun!K221+Jul!K221+Ago!K221+Set!K221+Out!K221+Nov!K221+Dez!K221)</f>
        <v>12745</v>
      </c>
      <c r="L221" s="25">
        <f t="shared" si="25"/>
        <v>0.90396172134795238</v>
      </c>
      <c r="M221" s="25">
        <f t="shared" si="26"/>
        <v>0.43115608496736552</v>
      </c>
      <c r="N221" s="25">
        <f t="shared" si="27"/>
        <v>0.37939769793534006</v>
      </c>
      <c r="O221" s="25">
        <f t="shared" si="29"/>
        <v>0.11858475270094553</v>
      </c>
    </row>
    <row r="222" spans="1:15" ht="12.75" x14ac:dyDescent="0.2">
      <c r="A222" s="106" t="s">
        <v>180</v>
      </c>
      <c r="B222" s="107"/>
      <c r="C222" s="107"/>
      <c r="D222" s="107"/>
      <c r="E222" s="107"/>
      <c r="F222" s="107"/>
      <c r="G222" s="107"/>
      <c r="H222" s="107"/>
      <c r="I222" s="107"/>
      <c r="J222" s="26"/>
      <c r="K222" s="26"/>
      <c r="L222" s="27"/>
      <c r="M222" s="3"/>
      <c r="N222" s="27"/>
      <c r="O222" s="27"/>
    </row>
    <row r="223" spans="1:15" ht="12.75" x14ac:dyDescent="0.2">
      <c r="A223" s="108" t="s">
        <v>181</v>
      </c>
      <c r="B223" s="98"/>
      <c r="C223" s="98"/>
      <c r="D223" s="98"/>
      <c r="E223" s="98"/>
      <c r="F223" s="2"/>
      <c r="G223" s="2"/>
      <c r="H223" s="2"/>
      <c r="I223" s="2"/>
      <c r="J223" s="2"/>
      <c r="K223" s="2"/>
      <c r="L223" s="28"/>
      <c r="M223" s="28"/>
      <c r="N223" s="28"/>
      <c r="O223" s="28"/>
    </row>
  </sheetData>
  <mergeCells count="4">
    <mergeCell ref="A16:O26"/>
    <mergeCell ref="A201:O201"/>
    <mergeCell ref="A222:I222"/>
    <mergeCell ref="A223:E223"/>
  </mergeCells>
  <printOptions horizontalCentered="1" verticalCentered="1"/>
  <pageMargins left="3.937007874015748E-2" right="3.937007874015748E-2" top="0.98425196850393704" bottom="0.59055118110236227" header="0" footer="0"/>
  <pageSetup paperSize="9" scale="90" orientation="portrait" r:id="rId1"/>
  <rowBreaks count="8" manualBreakCount="8">
    <brk id="56" max="14" man="1"/>
    <brk id="88" max="16383" man="1"/>
    <brk id="122" max="16383" man="1"/>
    <brk id="162" max="16383" man="1"/>
    <brk id="193" man="1"/>
    <brk id="56" man="1"/>
    <brk id="88" man="1"/>
    <brk id="12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223"/>
  <sheetViews>
    <sheetView showGridLines="0" workbookViewId="0"/>
  </sheetViews>
  <sheetFormatPr defaultColWidth="12.5703125" defaultRowHeight="15" customHeight="1" x14ac:dyDescent="0.2"/>
  <cols>
    <col min="1" max="1" width="22.7109375" customWidth="1"/>
    <col min="2" max="2" width="5.42578125" customWidth="1"/>
    <col min="3" max="3" width="7.5703125" customWidth="1"/>
    <col min="4" max="6" width="6.28515625" customWidth="1"/>
    <col min="7" max="8" width="5.7109375" customWidth="1"/>
    <col min="9" max="9" width="5.42578125" customWidth="1"/>
    <col min="10" max="10" width="6.28515625" customWidth="1"/>
    <col min="11" max="11" width="5.42578125" customWidth="1"/>
    <col min="12" max="12" width="6.140625" customWidth="1"/>
    <col min="13" max="13" width="6.7109375" customWidth="1"/>
    <col min="14" max="14" width="7.5703125" customWidth="1"/>
    <col min="15" max="15" width="5.42578125" customWidth="1"/>
    <col min="16" max="26" width="8.5703125" customWidth="1"/>
  </cols>
  <sheetData>
    <row r="1" spans="1:26" ht="12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3"/>
      <c r="M9" s="3"/>
      <c r="N9" s="3"/>
      <c r="O9" s="3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  <c r="M10" s="3"/>
      <c r="N10" s="3"/>
      <c r="O10" s="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3"/>
      <c r="M12" s="3"/>
      <c r="N12" s="3"/>
      <c r="O12" s="3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3"/>
      <c r="M13" s="3"/>
      <c r="N13" s="3"/>
      <c r="O13" s="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  <c r="M14" s="3"/>
      <c r="N14" s="3"/>
      <c r="O14" s="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  <c r="M15" s="3"/>
      <c r="N15" s="3"/>
      <c r="O15" s="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94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9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9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9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9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3"/>
      <c r="M27" s="3"/>
      <c r="N27" s="3"/>
      <c r="O27" s="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3"/>
      <c r="M28" s="3"/>
      <c r="N28" s="3"/>
      <c r="O28" s="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3"/>
      <c r="M30" s="3"/>
      <c r="N30" s="3"/>
      <c r="O30" s="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3"/>
      <c r="N37" s="3"/>
      <c r="O37" s="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  <c r="M38" s="3"/>
      <c r="N38" s="3"/>
      <c r="O38" s="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  <c r="M39" s="3"/>
      <c r="N39" s="3"/>
      <c r="O39" s="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  <c r="M40" s="3"/>
      <c r="N40" s="3"/>
      <c r="O40" s="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3"/>
      <c r="N41" s="3"/>
      <c r="O41" s="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3"/>
      <c r="N42" s="3"/>
      <c r="O42" s="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3"/>
      <c r="N43" s="3"/>
      <c r="O43" s="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3"/>
      <c r="N44" s="3"/>
      <c r="O44" s="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3"/>
      <c r="N45" s="3"/>
      <c r="O45" s="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3"/>
      <c r="N46" s="3"/>
      <c r="O46" s="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3"/>
      <c r="N47" s="3"/>
      <c r="O47" s="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3"/>
      <c r="N48" s="3"/>
      <c r="O48" s="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3"/>
      <c r="N49" s="3"/>
      <c r="O49" s="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3"/>
      <c r="N50" s="3"/>
      <c r="O50" s="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3"/>
      <c r="N51" s="3"/>
      <c r="O51" s="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3"/>
      <c r="O52" s="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3"/>
      <c r="O53" s="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3"/>
      <c r="O54" s="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3"/>
      <c r="O55" s="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3"/>
      <c r="O56" s="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0.25" customHeight="1" x14ac:dyDescent="0.2">
      <c r="A57" s="4" t="s">
        <v>0</v>
      </c>
      <c r="B57" s="5" t="s">
        <v>1</v>
      </c>
      <c r="C57" s="5" t="s">
        <v>2</v>
      </c>
      <c r="D57" s="5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  <c r="K57" s="5" t="s">
        <v>10</v>
      </c>
      <c r="L57" s="6" t="s">
        <v>11</v>
      </c>
      <c r="M57" s="6" t="s">
        <v>12</v>
      </c>
      <c r="N57" s="6" t="s">
        <v>13</v>
      </c>
      <c r="O57" s="7" t="s">
        <v>14</v>
      </c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</row>
    <row r="58" spans="1:26" ht="12.75" customHeight="1" x14ac:dyDescent="0.2">
      <c r="A58" s="8" t="s">
        <v>15</v>
      </c>
      <c r="B58" s="52"/>
      <c r="C58" s="52"/>
      <c r="D58" s="9"/>
      <c r="E58" s="9"/>
      <c r="F58" s="9"/>
      <c r="G58" s="61"/>
      <c r="H58" s="9"/>
      <c r="I58" s="85"/>
      <c r="J58" s="9"/>
      <c r="K58" s="9"/>
      <c r="L58" s="10">
        <f>((F58)/(E58+F58+(Jan!E58+Fev!E58+Mar!E58+Abr!E58+Mai!E58+Jun!E58+Jul!E58+Ago!E58)))</f>
        <v>0</v>
      </c>
      <c r="M58" s="10">
        <f t="shared" ref="M58:M88" si="0">IF(D58=0,0%,(J58)/D58)</f>
        <v>0</v>
      </c>
      <c r="N58" s="10">
        <f t="shared" ref="N58:N88" si="1">IF(D58=0,0%,(E58)/D58)</f>
        <v>0</v>
      </c>
      <c r="O58" s="11" t="s">
        <v>16</v>
      </c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</row>
    <row r="59" spans="1:26" ht="17.25" customHeight="1" x14ac:dyDescent="0.2">
      <c r="A59" s="8" t="s">
        <v>17</v>
      </c>
      <c r="B59" s="52"/>
      <c r="C59" s="52"/>
      <c r="D59" s="9"/>
      <c r="E59" s="9"/>
      <c r="F59" s="9"/>
      <c r="G59" s="61"/>
      <c r="H59" s="9"/>
      <c r="I59" s="9"/>
      <c r="J59" s="9"/>
      <c r="K59" s="9"/>
      <c r="L59" s="10">
        <f>((F59)/(E59+F59+(Jan!E59+Fev!E59+Mar!E59+Abr!E59+Mai!E59+Jun!E59+Jul!E59+Ago!E59)))</f>
        <v>0</v>
      </c>
      <c r="M59" s="10">
        <f t="shared" si="0"/>
        <v>0</v>
      </c>
      <c r="N59" s="10">
        <f t="shared" si="1"/>
        <v>0</v>
      </c>
      <c r="O59" s="11">
        <f t="shared" ref="O59:O60" si="2">IF(J59=0,0%,I59/J59)</f>
        <v>0</v>
      </c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</row>
    <row r="60" spans="1:26" ht="17.25" customHeight="1" x14ac:dyDescent="0.2">
      <c r="A60" s="8" t="s">
        <v>18</v>
      </c>
      <c r="B60" s="52"/>
      <c r="C60" s="52"/>
      <c r="D60" s="9"/>
      <c r="E60" s="9"/>
      <c r="F60" s="9"/>
      <c r="G60" s="61"/>
      <c r="H60" s="9"/>
      <c r="I60" s="9"/>
      <c r="J60" s="9"/>
      <c r="K60" s="9"/>
      <c r="L60" s="10">
        <f>((F60)/(E60+F60+(Jan!E60+Fev!E60+Mar!E60+Abr!E60+Mai!E60+Jun!E60+Jul!E60+Ago!E60)))</f>
        <v>0</v>
      </c>
      <c r="M60" s="10">
        <f t="shared" si="0"/>
        <v>0</v>
      </c>
      <c r="N60" s="10">
        <f t="shared" si="1"/>
        <v>0</v>
      </c>
      <c r="O60" s="11">
        <f t="shared" si="2"/>
        <v>0</v>
      </c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</row>
    <row r="61" spans="1:26" ht="12.75" customHeight="1" x14ac:dyDescent="0.2">
      <c r="A61" s="8" t="s">
        <v>19</v>
      </c>
      <c r="B61" s="52"/>
      <c r="C61" s="52"/>
      <c r="D61" s="9"/>
      <c r="E61" s="9"/>
      <c r="F61" s="9"/>
      <c r="G61" s="61"/>
      <c r="H61" s="9"/>
      <c r="I61" s="85"/>
      <c r="J61" s="9"/>
      <c r="K61" s="85"/>
      <c r="L61" s="10">
        <f>((F61)/(E61+F61+(Jan!E61+Fev!E61+Mar!E61+Abr!E61+Mai!E61+Jun!E61+Jul!E61+Ago!E61)))</f>
        <v>0</v>
      </c>
      <c r="M61" s="10">
        <f t="shared" si="0"/>
        <v>0</v>
      </c>
      <c r="N61" s="10">
        <f t="shared" si="1"/>
        <v>0</v>
      </c>
      <c r="O61" s="11" t="s">
        <v>16</v>
      </c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</row>
    <row r="62" spans="1:26" ht="17.25" customHeight="1" x14ac:dyDescent="0.2">
      <c r="A62" s="8" t="s">
        <v>20</v>
      </c>
      <c r="B62" s="52"/>
      <c r="C62" s="52"/>
      <c r="D62" s="9"/>
      <c r="E62" s="9"/>
      <c r="F62" s="9"/>
      <c r="G62" s="61"/>
      <c r="H62" s="9"/>
      <c r="I62" s="85"/>
      <c r="J62" s="9"/>
      <c r="K62" s="9"/>
      <c r="L62" s="10">
        <f>((F62)/(E62+F62+(Jan!E62+Fev!E62+Mar!E62+Abr!E62+Mai!E62+Jun!E62+Jul!E62+Ago!E62)))</f>
        <v>0</v>
      </c>
      <c r="M62" s="10">
        <f t="shared" si="0"/>
        <v>0</v>
      </c>
      <c r="N62" s="10">
        <f t="shared" si="1"/>
        <v>0</v>
      </c>
      <c r="O62" s="11" t="s">
        <v>16</v>
      </c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spans="1:26" ht="17.25" customHeight="1" x14ac:dyDescent="0.2">
      <c r="A63" s="8" t="s">
        <v>21</v>
      </c>
      <c r="B63" s="52"/>
      <c r="C63" s="52"/>
      <c r="D63" s="9"/>
      <c r="E63" s="9"/>
      <c r="F63" s="9"/>
      <c r="G63" s="61"/>
      <c r="H63" s="9"/>
      <c r="I63" s="9"/>
      <c r="J63" s="9"/>
      <c r="K63" s="9"/>
      <c r="L63" s="10">
        <f>((F63)/(E63+F63+(Jan!E63+Fev!E63+Mar!E63+Abr!E63+Mai!E63+Jun!E63+Jul!E63+Ago!E63)))</f>
        <v>0</v>
      </c>
      <c r="M63" s="10">
        <f t="shared" si="0"/>
        <v>0</v>
      </c>
      <c r="N63" s="10">
        <f t="shared" si="1"/>
        <v>0</v>
      </c>
      <c r="O63" s="11">
        <f t="shared" ref="O63:O64" si="3">IF(J63=0,0%,I63/J63)</f>
        <v>0</v>
      </c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</row>
    <row r="64" spans="1:26" ht="21.75" customHeight="1" x14ac:dyDescent="0.2">
      <c r="A64" s="8" t="s">
        <v>22</v>
      </c>
      <c r="B64" s="52"/>
      <c r="C64" s="52"/>
      <c r="D64" s="9"/>
      <c r="E64" s="9"/>
      <c r="F64" s="9"/>
      <c r="G64" s="61"/>
      <c r="H64" s="9"/>
      <c r="I64" s="9"/>
      <c r="J64" s="9"/>
      <c r="K64" s="9"/>
      <c r="L64" s="10">
        <f>((F64)/(E64+F64+(Jan!E64+Fev!E64+Mar!E64+Abr!E64+Mai!E64+Jun!E64+Jul!E64+Ago!E64)))</f>
        <v>0</v>
      </c>
      <c r="M64" s="10">
        <f t="shared" si="0"/>
        <v>0</v>
      </c>
      <c r="N64" s="10">
        <f t="shared" si="1"/>
        <v>0</v>
      </c>
      <c r="O64" s="11">
        <f t="shared" si="3"/>
        <v>0</v>
      </c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</row>
    <row r="65" spans="1:26" ht="17.25" customHeight="1" x14ac:dyDescent="0.2">
      <c r="A65" s="8" t="s">
        <v>23</v>
      </c>
      <c r="B65" s="52"/>
      <c r="C65" s="52"/>
      <c r="D65" s="9"/>
      <c r="E65" s="9"/>
      <c r="F65" s="9"/>
      <c r="G65" s="61"/>
      <c r="H65" s="9"/>
      <c r="I65" s="85"/>
      <c r="J65" s="9"/>
      <c r="K65" s="9"/>
      <c r="L65" s="10">
        <f>((F65)/(E65+F65+(Jan!E65+Fev!E65+Mar!E65+Abr!E65+Mai!E65+Jun!E65+Jul!E65+Ago!E65)))</f>
        <v>0</v>
      </c>
      <c r="M65" s="10">
        <f t="shared" si="0"/>
        <v>0</v>
      </c>
      <c r="N65" s="10">
        <f t="shared" si="1"/>
        <v>0</v>
      </c>
      <c r="O65" s="11" t="s">
        <v>16</v>
      </c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</row>
    <row r="66" spans="1:26" ht="12.75" customHeight="1" x14ac:dyDescent="0.2">
      <c r="A66" s="8" t="s">
        <v>24</v>
      </c>
      <c r="B66" s="52"/>
      <c r="C66" s="52"/>
      <c r="D66" s="9"/>
      <c r="E66" s="9"/>
      <c r="F66" s="9"/>
      <c r="G66" s="61"/>
      <c r="H66" s="9"/>
      <c r="I66" s="85"/>
      <c r="J66" s="9"/>
      <c r="K66" s="9"/>
      <c r="L66" s="10">
        <f>((F66)/(E66+F66+(Jan!E66+Fev!E66+Mar!E66+Abr!E66+Mai!E66+Jun!E66+Jul!E66+Ago!E66)))</f>
        <v>0</v>
      </c>
      <c r="M66" s="10">
        <f t="shared" si="0"/>
        <v>0</v>
      </c>
      <c r="N66" s="10">
        <f t="shared" si="1"/>
        <v>0</v>
      </c>
      <c r="O66" s="11">
        <f t="shared" ref="O66:O67" si="4">IF(J66=0,0%,I66/J66)</f>
        <v>0</v>
      </c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</row>
    <row r="67" spans="1:26" ht="12.75" customHeight="1" x14ac:dyDescent="0.2">
      <c r="A67" s="8" t="s">
        <v>25</v>
      </c>
      <c r="B67" s="52"/>
      <c r="C67" s="52"/>
      <c r="D67" s="9"/>
      <c r="E67" s="9"/>
      <c r="F67" s="9"/>
      <c r="G67" s="61"/>
      <c r="H67" s="9"/>
      <c r="I67" s="9"/>
      <c r="J67" s="9"/>
      <c r="K67" s="9"/>
      <c r="L67" s="10">
        <f>((F67)/(E67+F67+(Jan!E67+Fev!E67+Mar!E67+Abr!E67+Mai!E67+Jun!E67+Jul!E67+Ago!E67)))</f>
        <v>0</v>
      </c>
      <c r="M67" s="10">
        <f t="shared" si="0"/>
        <v>0</v>
      </c>
      <c r="N67" s="10">
        <f t="shared" si="1"/>
        <v>0</v>
      </c>
      <c r="O67" s="11">
        <f t="shared" si="4"/>
        <v>0</v>
      </c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</row>
    <row r="68" spans="1:26" ht="12.75" customHeight="1" x14ac:dyDescent="0.2">
      <c r="A68" s="12" t="s">
        <v>26</v>
      </c>
      <c r="B68" s="52"/>
      <c r="C68" s="52"/>
      <c r="D68" s="9"/>
      <c r="E68" s="9"/>
      <c r="F68" s="9"/>
      <c r="G68" s="61"/>
      <c r="H68" s="9"/>
      <c r="I68" s="85"/>
      <c r="J68" s="9"/>
      <c r="K68" s="85"/>
      <c r="L68" s="10">
        <f>((F68)/(E68+F68+(Jan!E68+Fev!E68+Mar!E68+Abr!E68+Mai!E68+Jun!E68+Jul!E68+Ago!E68)))</f>
        <v>0</v>
      </c>
      <c r="M68" s="10">
        <f t="shared" si="0"/>
        <v>0</v>
      </c>
      <c r="N68" s="10">
        <f t="shared" si="1"/>
        <v>0</v>
      </c>
      <c r="O68" s="11" t="s">
        <v>16</v>
      </c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spans="1:26" ht="17.25" customHeight="1" x14ac:dyDescent="0.2">
      <c r="A69" s="8" t="s">
        <v>27</v>
      </c>
      <c r="B69" s="52"/>
      <c r="C69" s="52"/>
      <c r="D69" s="9"/>
      <c r="E69" s="9"/>
      <c r="F69" s="9"/>
      <c r="G69" s="61"/>
      <c r="H69" s="9"/>
      <c r="I69" s="9"/>
      <c r="J69" s="9"/>
      <c r="K69" s="9"/>
      <c r="L69" s="10">
        <f>((F69)/(E69+F69+(Jan!E69+Fev!E69+Mar!E69+Abr!E69+Mai!E69+Jun!E69+Jul!E69+Ago!E69)))</f>
        <v>0</v>
      </c>
      <c r="M69" s="10">
        <f t="shared" si="0"/>
        <v>0</v>
      </c>
      <c r="N69" s="10">
        <f t="shared" si="1"/>
        <v>0</v>
      </c>
      <c r="O69" s="11">
        <f t="shared" ref="O69:O81" si="5">IF(J69=0,0%,I69/J69)</f>
        <v>0</v>
      </c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</row>
    <row r="70" spans="1:26" ht="17.25" customHeight="1" x14ac:dyDescent="0.2">
      <c r="A70" s="8" t="s">
        <v>28</v>
      </c>
      <c r="B70" s="52"/>
      <c r="C70" s="52"/>
      <c r="D70" s="9"/>
      <c r="E70" s="9"/>
      <c r="F70" s="9"/>
      <c r="G70" s="61"/>
      <c r="H70" s="9"/>
      <c r="I70" s="9"/>
      <c r="J70" s="9"/>
      <c r="K70" s="9"/>
      <c r="L70" s="10">
        <f>((F70)/(E70+F70+(Jan!E70+Fev!E70+Mar!E70+Abr!E70+Mai!E70+Jun!E70+Jul!E70+Ago!E70)))</f>
        <v>0</v>
      </c>
      <c r="M70" s="10">
        <f t="shared" si="0"/>
        <v>0</v>
      </c>
      <c r="N70" s="10">
        <f t="shared" si="1"/>
        <v>0</v>
      </c>
      <c r="O70" s="11">
        <f t="shared" si="5"/>
        <v>0</v>
      </c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</row>
    <row r="71" spans="1:26" ht="17.25" customHeight="1" x14ac:dyDescent="0.2">
      <c r="A71" s="8" t="s">
        <v>29</v>
      </c>
      <c r="B71" s="52"/>
      <c r="C71" s="52"/>
      <c r="D71" s="9"/>
      <c r="E71" s="9"/>
      <c r="F71" s="9"/>
      <c r="G71" s="61"/>
      <c r="H71" s="9"/>
      <c r="I71" s="9"/>
      <c r="J71" s="9"/>
      <c r="K71" s="9"/>
      <c r="L71" s="10">
        <f>((F71)/(E71+F71+(Jan!E71+Fev!E71+Mar!E71+Abr!E71+Mai!E71+Jun!E71+Jul!E71+Ago!E71)))</f>
        <v>0</v>
      </c>
      <c r="M71" s="10">
        <f t="shared" si="0"/>
        <v>0</v>
      </c>
      <c r="N71" s="10">
        <f t="shared" si="1"/>
        <v>0</v>
      </c>
      <c r="O71" s="11">
        <f t="shared" si="5"/>
        <v>0</v>
      </c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</row>
    <row r="72" spans="1:26" ht="17.25" customHeight="1" x14ac:dyDescent="0.2">
      <c r="A72" s="8" t="s">
        <v>30</v>
      </c>
      <c r="B72" s="52"/>
      <c r="C72" s="52"/>
      <c r="D72" s="9"/>
      <c r="E72" s="9"/>
      <c r="F72" s="9"/>
      <c r="G72" s="61"/>
      <c r="H72" s="9"/>
      <c r="I72" s="9"/>
      <c r="J72" s="9"/>
      <c r="K72" s="9"/>
      <c r="L72" s="10">
        <f>((F72)/(E72+F72+(Jan!E72+Fev!E72+Mar!E72+Abr!E72+Mai!E72+Jun!E72+Jul!E72+Ago!E72)))</f>
        <v>0</v>
      </c>
      <c r="M72" s="10">
        <f t="shared" si="0"/>
        <v>0</v>
      </c>
      <c r="N72" s="10">
        <f t="shared" si="1"/>
        <v>0</v>
      </c>
      <c r="O72" s="11">
        <f t="shared" si="5"/>
        <v>0</v>
      </c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</row>
    <row r="73" spans="1:26" ht="17.25" customHeight="1" x14ac:dyDescent="0.2">
      <c r="A73" s="8" t="s">
        <v>31</v>
      </c>
      <c r="B73" s="52"/>
      <c r="C73" s="52"/>
      <c r="D73" s="9"/>
      <c r="E73" s="9"/>
      <c r="F73" s="9"/>
      <c r="G73" s="61"/>
      <c r="H73" s="9"/>
      <c r="I73" s="9"/>
      <c r="J73" s="9"/>
      <c r="K73" s="9"/>
      <c r="L73" s="10">
        <f>((F73)/(E73+F73+(Jan!E73+Fev!E73+Mar!E73+Abr!E73+Mai!E73+Jun!E73+Jul!E73+Ago!E73)))</f>
        <v>0</v>
      </c>
      <c r="M73" s="10">
        <f t="shared" si="0"/>
        <v>0</v>
      </c>
      <c r="N73" s="10">
        <f t="shared" si="1"/>
        <v>0</v>
      </c>
      <c r="O73" s="11">
        <f t="shared" si="5"/>
        <v>0</v>
      </c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</row>
    <row r="74" spans="1:26" ht="17.25" customHeight="1" x14ac:dyDescent="0.2">
      <c r="A74" s="8" t="s">
        <v>32</v>
      </c>
      <c r="B74" s="52"/>
      <c r="C74" s="52"/>
      <c r="D74" s="9"/>
      <c r="E74" s="9"/>
      <c r="F74" s="9"/>
      <c r="G74" s="61"/>
      <c r="H74" s="9"/>
      <c r="I74" s="9"/>
      <c r="J74" s="9"/>
      <c r="K74" s="9"/>
      <c r="L74" s="10">
        <f>((F74)/(E74+F74+(Jan!E74+Fev!E74+Mar!E74+Abr!E74+Mai!E74+Jun!E74+Jul!E74+Ago!E74)))</f>
        <v>0</v>
      </c>
      <c r="M74" s="10">
        <f t="shared" si="0"/>
        <v>0</v>
      </c>
      <c r="N74" s="10">
        <f t="shared" si="1"/>
        <v>0</v>
      </c>
      <c r="O74" s="11">
        <f t="shared" si="5"/>
        <v>0</v>
      </c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</row>
    <row r="75" spans="1:26" ht="17.25" customHeight="1" x14ac:dyDescent="0.2">
      <c r="A75" s="13" t="s">
        <v>33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10">
        <f>((F75)/(E75+F75+(Jan!E75+Fev!E75+Mar!E75+Abr!E75+Mai!E75+Jun!E75+Jul!E75+Ago!E75)))</f>
        <v>0</v>
      </c>
      <c r="M75" s="10">
        <f t="shared" si="0"/>
        <v>0</v>
      </c>
      <c r="N75" s="10">
        <f t="shared" si="1"/>
        <v>0</v>
      </c>
      <c r="O75" s="11">
        <f t="shared" si="5"/>
        <v>0</v>
      </c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</row>
    <row r="76" spans="1:26" ht="17.25" customHeight="1" x14ac:dyDescent="0.2">
      <c r="A76" s="13" t="s">
        <v>34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10">
        <f>((F76)/(E76+F76+(Jan!E76+Fev!E76+Mar!E76+Abr!E76+Mai!E76+Jun!E76+Jul!E76+Ago!E76)))</f>
        <v>0</v>
      </c>
      <c r="M76" s="10">
        <f t="shared" si="0"/>
        <v>0</v>
      </c>
      <c r="N76" s="10">
        <f t="shared" si="1"/>
        <v>0</v>
      </c>
      <c r="O76" s="11">
        <f t="shared" si="5"/>
        <v>0</v>
      </c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</row>
    <row r="77" spans="1:26" ht="17.25" customHeight="1" x14ac:dyDescent="0.2">
      <c r="A77" s="13" t="s">
        <v>35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10">
        <f>((F77)/(E77+F77+(Jan!E77+Fev!E77+Mar!E77+Abr!E77+Mai!E77+Jun!E77+Jul!E77+Ago!E77)))</f>
        <v>0</v>
      </c>
      <c r="M77" s="10">
        <f t="shared" si="0"/>
        <v>0</v>
      </c>
      <c r="N77" s="10">
        <f t="shared" si="1"/>
        <v>0</v>
      </c>
      <c r="O77" s="11">
        <f t="shared" si="5"/>
        <v>0</v>
      </c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</row>
    <row r="78" spans="1:26" ht="17.25" customHeight="1" x14ac:dyDescent="0.2">
      <c r="A78" s="13" t="s">
        <v>36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10">
        <f>((F78)/(E78+F78+(Jan!E78+Fev!E78+Mar!E78+Abr!E78+Mai!E78+Jun!E78+Jul!E78+Ago!E78)))</f>
        <v>0</v>
      </c>
      <c r="M78" s="10">
        <f t="shared" si="0"/>
        <v>0</v>
      </c>
      <c r="N78" s="10">
        <f t="shared" si="1"/>
        <v>0</v>
      </c>
      <c r="O78" s="11">
        <f t="shared" si="5"/>
        <v>0</v>
      </c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</row>
    <row r="79" spans="1:26" ht="17.25" customHeight="1" x14ac:dyDescent="0.2">
      <c r="A79" s="13" t="s">
        <v>37</v>
      </c>
      <c r="B79" s="9"/>
      <c r="C79" s="85"/>
      <c r="D79" s="9"/>
      <c r="E79" s="9"/>
      <c r="F79" s="9"/>
      <c r="G79" s="9"/>
      <c r="H79" s="9"/>
      <c r="I79" s="9"/>
      <c r="J79" s="9"/>
      <c r="K79" s="9"/>
      <c r="L79" s="10">
        <f>((F79)/(E79+F79+(Jan!E79+Fev!E79+Mar!E79+Abr!E79+Mai!E79+Jun!E79+Jul!E79+Ago!E79)))</f>
        <v>0</v>
      </c>
      <c r="M79" s="10">
        <f t="shared" si="0"/>
        <v>0</v>
      </c>
      <c r="N79" s="10">
        <f t="shared" si="1"/>
        <v>0</v>
      </c>
      <c r="O79" s="11">
        <f t="shared" si="5"/>
        <v>0</v>
      </c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</row>
    <row r="80" spans="1:26" ht="17.25" customHeight="1" x14ac:dyDescent="0.2">
      <c r="A80" s="13" t="s">
        <v>38</v>
      </c>
      <c r="B80" s="9"/>
      <c r="C80" s="9"/>
      <c r="D80" s="9"/>
      <c r="E80" s="9"/>
      <c r="F80" s="9"/>
      <c r="G80" s="9"/>
      <c r="H80" s="9"/>
      <c r="I80" s="9"/>
      <c r="J80" s="9"/>
      <c r="K80" s="85"/>
      <c r="L80" s="10">
        <f>((F80)/(E80+F80+(Jan!E80+Fev!E80+Mar!E80+Abr!E80+Mai!E80+Jun!E80+Jul!E80+Ago!E80)))</f>
        <v>0</v>
      </c>
      <c r="M80" s="10">
        <f t="shared" si="0"/>
        <v>0</v>
      </c>
      <c r="N80" s="10">
        <f t="shared" si="1"/>
        <v>0</v>
      </c>
      <c r="O80" s="11">
        <f t="shared" si="5"/>
        <v>0</v>
      </c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</row>
    <row r="81" spans="1:26" ht="17.25" customHeight="1" x14ac:dyDescent="0.2">
      <c r="A81" s="13" t="s">
        <v>39</v>
      </c>
      <c r="B81" s="9"/>
      <c r="C81" s="9"/>
      <c r="D81" s="9"/>
      <c r="E81" s="9"/>
      <c r="F81" s="9"/>
      <c r="G81" s="9"/>
      <c r="H81" s="9"/>
      <c r="I81" s="85"/>
      <c r="J81" s="9"/>
      <c r="K81" s="9"/>
      <c r="L81" s="10">
        <f>((F81)/(E81+F81+(Jan!E81+Fev!E81+Mar!E81+Abr!E81+Mai!E81+Jun!E81+Jul!E81+Ago!E81)))</f>
        <v>0</v>
      </c>
      <c r="M81" s="10">
        <f t="shared" si="0"/>
        <v>0</v>
      </c>
      <c r="N81" s="10">
        <f t="shared" si="1"/>
        <v>0</v>
      </c>
      <c r="O81" s="11">
        <f t="shared" si="5"/>
        <v>0</v>
      </c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</row>
    <row r="82" spans="1:26" ht="12.75" customHeight="1" x14ac:dyDescent="0.2">
      <c r="A82" s="13" t="s">
        <v>40</v>
      </c>
      <c r="B82" s="85"/>
      <c r="C82" s="85"/>
      <c r="D82" s="9"/>
      <c r="E82" s="9"/>
      <c r="F82" s="9"/>
      <c r="G82" s="9"/>
      <c r="H82" s="9"/>
      <c r="I82" s="85"/>
      <c r="J82" s="9"/>
      <c r="K82" s="85"/>
      <c r="L82" s="10">
        <f>((F82)/(E82+F82+(Jan!E82+Fev!E82+Mar!E82+Abr!E82+Mai!E82+Jun!E82+Jul!E82+Ago!E82)))</f>
        <v>0</v>
      </c>
      <c r="M82" s="10">
        <f t="shared" si="0"/>
        <v>0</v>
      </c>
      <c r="N82" s="10">
        <f t="shared" si="1"/>
        <v>0</v>
      </c>
      <c r="O82" s="11" t="s">
        <v>16</v>
      </c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</row>
    <row r="83" spans="1:26" ht="12.75" customHeight="1" x14ac:dyDescent="0.2">
      <c r="A83" s="13" t="s">
        <v>41</v>
      </c>
      <c r="B83" s="85"/>
      <c r="C83" s="85"/>
      <c r="D83" s="9"/>
      <c r="E83" s="9"/>
      <c r="F83" s="9"/>
      <c r="G83" s="9"/>
      <c r="H83" s="9"/>
      <c r="I83" s="85"/>
      <c r="J83" s="9"/>
      <c r="K83" s="85"/>
      <c r="L83" s="10">
        <f>((F83)/(E83+F83+(Jan!E83+Fev!E83+Mar!E83+Abr!E83+Mai!E83+Jun!E83+Jul!E83+Ago!E83)))</f>
        <v>0</v>
      </c>
      <c r="M83" s="10">
        <f t="shared" si="0"/>
        <v>0</v>
      </c>
      <c r="N83" s="10">
        <f t="shared" si="1"/>
        <v>0</v>
      </c>
      <c r="O83" s="11" t="s">
        <v>16</v>
      </c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</row>
    <row r="84" spans="1:26" ht="12.75" customHeight="1" x14ac:dyDescent="0.2">
      <c r="A84" s="13" t="s">
        <v>42</v>
      </c>
      <c r="B84" s="9"/>
      <c r="C84" s="9"/>
      <c r="D84" s="9"/>
      <c r="E84" s="9"/>
      <c r="F84" s="9"/>
      <c r="G84" s="9"/>
      <c r="H84" s="9"/>
      <c r="I84" s="85"/>
      <c r="J84" s="9"/>
      <c r="K84" s="85"/>
      <c r="L84" s="10">
        <f>((F84)/(E84+F84+(Jan!E84+Fev!E84+Mar!E84+Abr!E84+Mai!E84+Jun!E84+Jul!E84+Ago!E84)))</f>
        <v>0</v>
      </c>
      <c r="M84" s="10">
        <f t="shared" si="0"/>
        <v>0</v>
      </c>
      <c r="N84" s="10">
        <f t="shared" si="1"/>
        <v>0</v>
      </c>
      <c r="O84" s="11" t="s">
        <v>16</v>
      </c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</row>
    <row r="85" spans="1:26" ht="12.75" customHeight="1" x14ac:dyDescent="0.2">
      <c r="A85" s="13" t="s">
        <v>43</v>
      </c>
      <c r="B85" s="9"/>
      <c r="C85" s="9"/>
      <c r="D85" s="9"/>
      <c r="E85" s="9"/>
      <c r="F85" s="9"/>
      <c r="G85" s="9"/>
      <c r="H85" s="9"/>
      <c r="I85" s="85"/>
      <c r="J85" s="9"/>
      <c r="K85" s="85"/>
      <c r="L85" s="10">
        <f>((F85)/(E85+F85+(Jan!E85+Fev!E85+Mar!E85+Abr!E85+Mai!E85+Jun!E85+Jul!E85+Ago!E85)))</f>
        <v>0</v>
      </c>
      <c r="M85" s="10">
        <f t="shared" si="0"/>
        <v>0</v>
      </c>
      <c r="N85" s="10">
        <f t="shared" si="1"/>
        <v>0</v>
      </c>
      <c r="O85" s="11" t="s">
        <v>16</v>
      </c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</row>
    <row r="86" spans="1:26" ht="12.75" customHeight="1" x14ac:dyDescent="0.2">
      <c r="A86" s="13" t="s">
        <v>44</v>
      </c>
      <c r="B86" s="9"/>
      <c r="C86" s="9"/>
      <c r="D86" s="9"/>
      <c r="E86" s="9"/>
      <c r="F86" s="9"/>
      <c r="G86" s="9"/>
      <c r="H86" s="9"/>
      <c r="I86" s="85"/>
      <c r="J86" s="9"/>
      <c r="K86" s="85"/>
      <c r="L86" s="10">
        <f>((F86)/(E86+F86+(Jan!E86+Fev!E86+Mar!E86+Abr!E86+Mai!E86+Jun!E86+Jul!E86+Ago!E86)))</f>
        <v>0</v>
      </c>
      <c r="M86" s="10">
        <f t="shared" si="0"/>
        <v>0</v>
      </c>
      <c r="N86" s="10">
        <f t="shared" si="1"/>
        <v>0</v>
      </c>
      <c r="O86" s="11" t="s">
        <v>16</v>
      </c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</row>
    <row r="87" spans="1:26" ht="12.75" customHeight="1" x14ac:dyDescent="0.2">
      <c r="A87" s="13" t="s">
        <v>45</v>
      </c>
      <c r="B87" s="9"/>
      <c r="C87" s="9"/>
      <c r="D87" s="9"/>
      <c r="E87" s="9"/>
      <c r="F87" s="9"/>
      <c r="G87" s="9"/>
      <c r="H87" s="9"/>
      <c r="I87" s="85"/>
      <c r="J87" s="9"/>
      <c r="K87" s="85"/>
      <c r="L87" s="10">
        <f>((F87)/(E87+F87+(Jan!E87+Fev!E87+Mar!E87+Abr!E87+Mai!E87+Jun!E87+Jul!E87+Ago!E87)))</f>
        <v>0</v>
      </c>
      <c r="M87" s="10">
        <f t="shared" si="0"/>
        <v>0</v>
      </c>
      <c r="N87" s="10">
        <f t="shared" si="1"/>
        <v>0</v>
      </c>
      <c r="O87" s="11" t="s">
        <v>16</v>
      </c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</row>
    <row r="88" spans="1:26" ht="23.25" customHeight="1" x14ac:dyDescent="0.2">
      <c r="A88" s="13" t="s">
        <v>46</v>
      </c>
      <c r="B88" s="9"/>
      <c r="C88" s="9"/>
      <c r="D88" s="9"/>
      <c r="E88" s="9"/>
      <c r="F88" s="9"/>
      <c r="G88" s="9"/>
      <c r="H88" s="9"/>
      <c r="I88" s="85"/>
      <c r="J88" s="9"/>
      <c r="K88" s="9"/>
      <c r="L88" s="10">
        <f>((F88)/(E88+F88+(Jan!E88+Fev!E88+Mar!E88+Abr!E88+Mai!E88+Jun!E88+Jul!E88+Ago!E88)))</f>
        <v>0</v>
      </c>
      <c r="M88" s="10">
        <f t="shared" si="0"/>
        <v>0</v>
      </c>
      <c r="N88" s="10">
        <f t="shared" si="1"/>
        <v>0</v>
      </c>
      <c r="O88" s="11" t="s">
        <v>16</v>
      </c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</row>
    <row r="89" spans="1:26" ht="140.25" customHeight="1" x14ac:dyDescent="0.2">
      <c r="A89" s="4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5</v>
      </c>
      <c r="G89" s="5" t="s">
        <v>6</v>
      </c>
      <c r="H89" s="5" t="s">
        <v>7</v>
      </c>
      <c r="I89" s="5" t="s">
        <v>8</v>
      </c>
      <c r="J89" s="5" t="s">
        <v>9</v>
      </c>
      <c r="K89" s="5" t="s">
        <v>10</v>
      </c>
      <c r="L89" s="6" t="s">
        <v>11</v>
      </c>
      <c r="M89" s="6" t="s">
        <v>12</v>
      </c>
      <c r="N89" s="6" t="s">
        <v>13</v>
      </c>
      <c r="O89" s="7" t="s">
        <v>14</v>
      </c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</row>
    <row r="90" spans="1:26" ht="21" customHeight="1" x14ac:dyDescent="0.2">
      <c r="A90" s="13" t="s">
        <v>48</v>
      </c>
      <c r="B90" s="9"/>
      <c r="C90" s="9"/>
      <c r="D90" s="9"/>
      <c r="E90" s="9"/>
      <c r="F90" s="9"/>
      <c r="G90" s="9"/>
      <c r="H90" s="9"/>
      <c r="I90" s="85"/>
      <c r="J90" s="9"/>
      <c r="K90" s="85"/>
      <c r="L90" s="10">
        <f>((F90)/(E90+F90+(Jan!E90+Fev!E90+Mar!E90+Abr!E90+Mai!E90+Jun!E90+Jul!E90+Ago!E90)))</f>
        <v>0</v>
      </c>
      <c r="M90" s="10">
        <f t="shared" ref="M90:M122" si="6">IF(D90=0,0%,(J90)/D90)</f>
        <v>0</v>
      </c>
      <c r="N90" s="10">
        <f t="shared" ref="N90:N122" si="7">IF(D90=0,0%,(E90)/D90)</f>
        <v>0</v>
      </c>
      <c r="O90" s="11" t="s">
        <v>16</v>
      </c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</row>
    <row r="91" spans="1:26" ht="17.25" customHeight="1" x14ac:dyDescent="0.2">
      <c r="A91" s="13" t="s">
        <v>49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10">
        <f>((F91)/(E91+F91+(Jan!E91+Fev!E91+Mar!E91+Abr!E91+Mai!E91+Jun!E91+Jul!E91+Ago!E91)))</f>
        <v>0</v>
      </c>
      <c r="M91" s="10">
        <f t="shared" si="6"/>
        <v>0</v>
      </c>
      <c r="N91" s="10">
        <f t="shared" si="7"/>
        <v>0</v>
      </c>
      <c r="O91" s="11">
        <f t="shared" ref="O91:O96" si="8">IF(J91=0,0%,I91/J91)</f>
        <v>0</v>
      </c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</row>
    <row r="92" spans="1:26" ht="17.25" customHeight="1" x14ac:dyDescent="0.2">
      <c r="A92" s="13" t="s">
        <v>50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10">
        <f>((F92)/(E92+F92+(Jan!E92+Fev!E92+Mar!E92+Abr!E92+Mai!E92+Jun!E92+Jul!E92+Ago!E92)))</f>
        <v>0</v>
      </c>
      <c r="M92" s="10">
        <f t="shared" si="6"/>
        <v>0</v>
      </c>
      <c r="N92" s="10">
        <f t="shared" si="7"/>
        <v>0</v>
      </c>
      <c r="O92" s="11">
        <f t="shared" si="8"/>
        <v>0</v>
      </c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</row>
    <row r="93" spans="1:26" ht="17.25" customHeight="1" x14ac:dyDescent="0.2">
      <c r="A93" s="13" t="s">
        <v>51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10">
        <f>((F93)/(E93+F93+(Jan!E93+Fev!E93+Mar!E93+Abr!E93+Mai!E93+Jun!E93+Jul!E93+Ago!E93)))</f>
        <v>0</v>
      </c>
      <c r="M93" s="10">
        <f t="shared" si="6"/>
        <v>0</v>
      </c>
      <c r="N93" s="10">
        <f t="shared" si="7"/>
        <v>0</v>
      </c>
      <c r="O93" s="11">
        <f t="shared" si="8"/>
        <v>0</v>
      </c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</row>
    <row r="94" spans="1:26" ht="17.25" customHeight="1" x14ac:dyDescent="0.2">
      <c r="A94" s="13" t="s">
        <v>52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10">
        <f>((F94)/(E94+F94+(Jan!E94+Fev!E94+Mar!E94+Abr!E94+Mai!E94+Jun!E94+Jul!E94+Ago!E94)))</f>
        <v>0</v>
      </c>
      <c r="M94" s="10">
        <f t="shared" si="6"/>
        <v>0</v>
      </c>
      <c r="N94" s="10">
        <f t="shared" si="7"/>
        <v>0</v>
      </c>
      <c r="O94" s="11">
        <f t="shared" si="8"/>
        <v>0</v>
      </c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</row>
    <row r="95" spans="1:26" ht="17.25" customHeight="1" x14ac:dyDescent="0.2">
      <c r="A95" s="13" t="s">
        <v>53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10">
        <f>((F95)/(E95+F95+(Jan!E95+Fev!E95+Mar!E95+Abr!E95+Mai!E95+Jun!E95+Jul!E95+Ago!E95)))</f>
        <v>0</v>
      </c>
      <c r="M95" s="10">
        <f t="shared" si="6"/>
        <v>0</v>
      </c>
      <c r="N95" s="10">
        <f t="shared" si="7"/>
        <v>0</v>
      </c>
      <c r="O95" s="11">
        <f t="shared" si="8"/>
        <v>0</v>
      </c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</row>
    <row r="96" spans="1:26" ht="17.25" customHeight="1" x14ac:dyDescent="0.2">
      <c r="A96" s="13" t="s">
        <v>54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10">
        <f>((F96)/(E96+F96+(Jan!E96+Fev!E96+Mar!E96+Abr!E96+Mai!E96+Jun!E96+Jul!E96+Ago!E96)))</f>
        <v>0</v>
      </c>
      <c r="M96" s="10">
        <f t="shared" si="6"/>
        <v>0</v>
      </c>
      <c r="N96" s="10">
        <f t="shared" si="7"/>
        <v>0</v>
      </c>
      <c r="O96" s="11">
        <f t="shared" si="8"/>
        <v>0</v>
      </c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</row>
    <row r="97" spans="1:26" ht="12.75" customHeight="1" x14ac:dyDescent="0.2">
      <c r="A97" s="13" t="s">
        <v>55</v>
      </c>
      <c r="B97" s="9"/>
      <c r="C97" s="9"/>
      <c r="D97" s="9"/>
      <c r="E97" s="9"/>
      <c r="F97" s="9"/>
      <c r="G97" s="9"/>
      <c r="H97" s="9"/>
      <c r="I97" s="85"/>
      <c r="J97" s="9"/>
      <c r="K97" s="9"/>
      <c r="L97" s="10">
        <f>((F97)/(E97+F97+(Jan!E97+Fev!E97+Mar!E97+Abr!E97+Mai!E97+Jun!E97+Jul!E97+Ago!E97)))</f>
        <v>0</v>
      </c>
      <c r="M97" s="10">
        <f t="shared" si="6"/>
        <v>0</v>
      </c>
      <c r="N97" s="10">
        <f t="shared" si="7"/>
        <v>0</v>
      </c>
      <c r="O97" s="11" t="s">
        <v>16</v>
      </c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</row>
    <row r="98" spans="1:26" ht="33" customHeight="1" x14ac:dyDescent="0.2">
      <c r="A98" s="13" t="s">
        <v>56</v>
      </c>
      <c r="B98" s="85"/>
      <c r="C98" s="85"/>
      <c r="D98" s="9"/>
      <c r="E98" s="55"/>
      <c r="F98" s="55"/>
      <c r="G98" s="9"/>
      <c r="H98" s="9"/>
      <c r="I98" s="85"/>
      <c r="J98" s="9"/>
      <c r="K98" s="9"/>
      <c r="L98" s="10">
        <f>((F98)/(E98+F98+(Jan!E98+Fev!E98+Mar!E98+Abr!E98+Mai!E98+Jun!E98+Jul!E98+Ago!E98)))</f>
        <v>0</v>
      </c>
      <c r="M98" s="10">
        <f t="shared" si="6"/>
        <v>0</v>
      </c>
      <c r="N98" s="10">
        <f t="shared" si="7"/>
        <v>0</v>
      </c>
      <c r="O98" s="11">
        <f t="shared" ref="O98:O100" si="9">IF(J98=0,0%,I98/J98)</f>
        <v>0</v>
      </c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</row>
    <row r="99" spans="1:26" ht="18.75" customHeight="1" x14ac:dyDescent="0.2">
      <c r="A99" s="13" t="s">
        <v>57</v>
      </c>
      <c r="B99" s="85"/>
      <c r="C99" s="85"/>
      <c r="D99" s="9"/>
      <c r="E99" s="55"/>
      <c r="F99" s="55"/>
      <c r="G99" s="9"/>
      <c r="H99" s="9"/>
      <c r="I99" s="85"/>
      <c r="J99" s="9"/>
      <c r="K99" s="9"/>
      <c r="L99" s="10">
        <f>((F99)/(E99+F99+(Jan!E99+Fev!E99+Mar!E99+Abr!E99+Mai!E99+Jun!E99+Jul!E99+Ago!E99)))</f>
        <v>0</v>
      </c>
      <c r="M99" s="10">
        <f t="shared" si="6"/>
        <v>0</v>
      </c>
      <c r="N99" s="10">
        <f t="shared" si="7"/>
        <v>0</v>
      </c>
      <c r="O99" s="11">
        <f t="shared" si="9"/>
        <v>0</v>
      </c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 spans="1:26" ht="12.75" customHeight="1" x14ac:dyDescent="0.2">
      <c r="A100" s="13" t="s">
        <v>58</v>
      </c>
      <c r="B100" s="85"/>
      <c r="C100" s="85"/>
      <c r="D100" s="9"/>
      <c r="E100" s="55"/>
      <c r="F100" s="55"/>
      <c r="G100" s="9"/>
      <c r="H100" s="9"/>
      <c r="I100" s="85"/>
      <c r="J100" s="9"/>
      <c r="K100" s="9"/>
      <c r="L100" s="10">
        <f>((F100)/(E100+F100+(Jan!E100+Fev!E100+Mar!E100+Abr!E100+Mai!E100+Jun!E100+Jul!E100+Ago!E100)))</f>
        <v>0</v>
      </c>
      <c r="M100" s="10">
        <f t="shared" si="6"/>
        <v>0</v>
      </c>
      <c r="N100" s="10">
        <f t="shared" si="7"/>
        <v>0</v>
      </c>
      <c r="O100" s="11">
        <f t="shared" si="9"/>
        <v>0</v>
      </c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 spans="1:26" ht="12.75" customHeight="1" x14ac:dyDescent="0.2">
      <c r="A101" s="8" t="s">
        <v>59</v>
      </c>
      <c r="B101" s="9"/>
      <c r="C101" s="9"/>
      <c r="D101" s="9"/>
      <c r="E101" s="9"/>
      <c r="F101" s="9"/>
      <c r="G101" s="9"/>
      <c r="H101" s="9"/>
      <c r="I101" s="85"/>
      <c r="J101" s="9"/>
      <c r="K101" s="9"/>
      <c r="L101" s="10">
        <f>((F101)/(E101+F101+(Jan!E101+Fev!E101+Mar!E101+Abr!E101+Mai!E101+Jun!E101+Jul!E101+Ago!E101)))</f>
        <v>0</v>
      </c>
      <c r="M101" s="10">
        <f t="shared" si="6"/>
        <v>0</v>
      </c>
      <c r="N101" s="10">
        <f t="shared" si="7"/>
        <v>0</v>
      </c>
      <c r="O101" s="11" t="s">
        <v>16</v>
      </c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spans="1:26" ht="17.25" customHeight="1" x14ac:dyDescent="0.2">
      <c r="A102" s="8" t="s">
        <v>60</v>
      </c>
      <c r="B102" s="9"/>
      <c r="C102" s="9"/>
      <c r="D102" s="9"/>
      <c r="E102" s="9"/>
      <c r="F102" s="9"/>
      <c r="G102" s="9"/>
      <c r="H102" s="9"/>
      <c r="I102" s="85"/>
      <c r="J102" s="9"/>
      <c r="K102" s="9"/>
      <c r="L102" s="10">
        <f>((F102)/(E102+F102+(Jan!E102+Fev!E102+Mar!E102+Abr!E102+Mai!E102+Jun!E102+Jul!E102+Ago!E102)))</f>
        <v>0</v>
      </c>
      <c r="M102" s="10">
        <f t="shared" si="6"/>
        <v>0</v>
      </c>
      <c r="N102" s="10">
        <f t="shared" si="7"/>
        <v>0</v>
      </c>
      <c r="O102" s="11" t="s">
        <v>16</v>
      </c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spans="1:26" ht="17.25" customHeight="1" x14ac:dyDescent="0.2">
      <c r="A103" s="8" t="s">
        <v>61</v>
      </c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>
        <f>((F103)/(E103+F103+(Jan!E103+Fev!E103+Mar!E103+Abr!E103+Mai!E103+Jun!E103+Jul!E103+Ago!E103)))</f>
        <v>0</v>
      </c>
      <c r="M103" s="10">
        <f t="shared" si="6"/>
        <v>0</v>
      </c>
      <c r="N103" s="10">
        <f t="shared" si="7"/>
        <v>0</v>
      </c>
      <c r="O103" s="11" t="s">
        <v>16</v>
      </c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spans="1:26" ht="17.25" customHeight="1" x14ac:dyDescent="0.2">
      <c r="A104" s="8" t="s">
        <v>62</v>
      </c>
      <c r="B104" s="9"/>
      <c r="C104" s="9"/>
      <c r="D104" s="9"/>
      <c r="E104" s="9"/>
      <c r="F104" s="9"/>
      <c r="G104" s="9"/>
      <c r="H104" s="9"/>
      <c r="I104" s="85"/>
      <c r="J104" s="9"/>
      <c r="K104" s="9"/>
      <c r="L104" s="10">
        <f>((F104)/(E104+F104+(Jan!E104+Fev!E104+Mar!E104+Abr!E104+Mai!E104+Jun!E104+Jul!E104+Ago!E104)))</f>
        <v>0</v>
      </c>
      <c r="M104" s="10">
        <f t="shared" si="6"/>
        <v>0</v>
      </c>
      <c r="N104" s="10">
        <f t="shared" si="7"/>
        <v>0</v>
      </c>
      <c r="O104" s="11" t="s">
        <v>16</v>
      </c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spans="1:26" ht="12.75" customHeight="1" x14ac:dyDescent="0.2">
      <c r="A105" s="8" t="s">
        <v>63</v>
      </c>
      <c r="B105" s="85"/>
      <c r="C105" s="85"/>
      <c r="D105" s="9"/>
      <c r="E105" s="9"/>
      <c r="F105" s="9"/>
      <c r="G105" s="9"/>
      <c r="H105" s="9"/>
      <c r="I105" s="85"/>
      <c r="J105" s="9"/>
      <c r="K105" s="9"/>
      <c r="L105" s="10">
        <f>((F105)/(E105+F105+(Jan!E105+Fev!E105+Mar!E105+Abr!E105+Mai!E105+Jun!E105+Jul!E105+Ago!E105)))</f>
        <v>0</v>
      </c>
      <c r="M105" s="10">
        <f t="shared" si="6"/>
        <v>0</v>
      </c>
      <c r="N105" s="10">
        <f t="shared" si="7"/>
        <v>0</v>
      </c>
      <c r="O105" s="11" t="s">
        <v>16</v>
      </c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spans="1:26" ht="12.75" customHeight="1" x14ac:dyDescent="0.2">
      <c r="A106" s="8" t="s">
        <v>64</v>
      </c>
      <c r="B106" s="85"/>
      <c r="C106" s="85"/>
      <c r="D106" s="9"/>
      <c r="E106" s="9"/>
      <c r="F106" s="9"/>
      <c r="G106" s="9"/>
      <c r="H106" s="9"/>
      <c r="I106" s="85"/>
      <c r="J106" s="9"/>
      <c r="K106" s="9"/>
      <c r="L106" s="10">
        <f>((F106)/(E106+F106+(Jan!E106+Fev!E106+Mar!E106+Abr!E106+Mai!E106+Jun!E106+Jul!E106+Ago!E106)))</f>
        <v>0</v>
      </c>
      <c r="M106" s="10">
        <f t="shared" si="6"/>
        <v>0</v>
      </c>
      <c r="N106" s="10">
        <f t="shared" si="7"/>
        <v>0</v>
      </c>
      <c r="O106" s="11" t="s">
        <v>16</v>
      </c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spans="1:26" ht="12.75" customHeight="1" x14ac:dyDescent="0.2">
      <c r="A107" s="8" t="s">
        <v>65</v>
      </c>
      <c r="B107" s="85"/>
      <c r="C107" s="85"/>
      <c r="D107" s="9"/>
      <c r="E107" s="9"/>
      <c r="F107" s="9"/>
      <c r="G107" s="9"/>
      <c r="H107" s="9"/>
      <c r="I107" s="85"/>
      <c r="J107" s="9"/>
      <c r="K107" s="9"/>
      <c r="L107" s="10">
        <f>((F107)/(E107+F107+(Jan!E107+Fev!E107+Mar!E107+Abr!E107+Mai!E107+Jun!E107+Jul!E107+Ago!E107)))</f>
        <v>0</v>
      </c>
      <c r="M107" s="10">
        <f t="shared" si="6"/>
        <v>0</v>
      </c>
      <c r="N107" s="10">
        <f t="shared" si="7"/>
        <v>0</v>
      </c>
      <c r="O107" s="11" t="s">
        <v>16</v>
      </c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spans="1:26" ht="17.25" customHeight="1" x14ac:dyDescent="0.2">
      <c r="A108" s="8" t="s">
        <v>66</v>
      </c>
      <c r="B108" s="9"/>
      <c r="C108" s="9"/>
      <c r="D108" s="9"/>
      <c r="E108" s="9"/>
      <c r="F108" s="9"/>
      <c r="G108" s="9"/>
      <c r="H108" s="9"/>
      <c r="I108" s="85"/>
      <c r="J108" s="9"/>
      <c r="K108" s="9"/>
      <c r="L108" s="10">
        <f>((F108)/(E108+F108+(Jan!E108+Fev!E108+Mar!E108+Abr!E108+Mai!E108+Jun!E108+Jul!E108+Ago!E108)))</f>
        <v>0</v>
      </c>
      <c r="M108" s="10">
        <f t="shared" si="6"/>
        <v>0</v>
      </c>
      <c r="N108" s="10">
        <f t="shared" si="7"/>
        <v>0</v>
      </c>
      <c r="O108" s="11" t="s">
        <v>16</v>
      </c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spans="1:26" ht="21" customHeight="1" x14ac:dyDescent="0.2">
      <c r="A109" s="8" t="s">
        <v>67</v>
      </c>
      <c r="B109" s="9"/>
      <c r="C109" s="9"/>
      <c r="D109" s="9"/>
      <c r="E109" s="9"/>
      <c r="F109" s="9"/>
      <c r="G109" s="9"/>
      <c r="H109" s="9"/>
      <c r="I109" s="85"/>
      <c r="J109" s="9"/>
      <c r="K109" s="9"/>
      <c r="L109" s="10">
        <f>((F109)/(E109+F109+(Jan!E109+Fev!E109+Mar!E109+Abr!E109+Mai!E109+Jun!E109+Jul!E109+Ago!E109)))</f>
        <v>0</v>
      </c>
      <c r="M109" s="10">
        <f t="shared" si="6"/>
        <v>0</v>
      </c>
      <c r="N109" s="10">
        <f t="shared" si="7"/>
        <v>0</v>
      </c>
      <c r="O109" s="11" t="s">
        <v>16</v>
      </c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spans="1:26" ht="17.25" customHeight="1" x14ac:dyDescent="0.2">
      <c r="A110" s="8" t="s">
        <v>68</v>
      </c>
      <c r="B110" s="9"/>
      <c r="C110" s="9"/>
      <c r="D110" s="9"/>
      <c r="E110" s="9"/>
      <c r="F110" s="9"/>
      <c r="G110" s="9"/>
      <c r="H110" s="9"/>
      <c r="I110" s="85"/>
      <c r="J110" s="9"/>
      <c r="K110" s="9"/>
      <c r="L110" s="10">
        <f>((F110)/(E110+F110+(Jan!E110+Fev!E110+Mar!E110+Abr!E110+Mai!E110+Jun!E110+Jul!E110+Ago!E110)))</f>
        <v>0</v>
      </c>
      <c r="M110" s="10">
        <f t="shared" si="6"/>
        <v>0</v>
      </c>
      <c r="N110" s="10">
        <f t="shared" si="7"/>
        <v>0</v>
      </c>
      <c r="O110" s="11" t="s">
        <v>16</v>
      </c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spans="1:26" ht="23.25" customHeight="1" x14ac:dyDescent="0.2">
      <c r="A111" s="8" t="s">
        <v>69</v>
      </c>
      <c r="B111" s="85"/>
      <c r="C111" s="85"/>
      <c r="D111" s="9"/>
      <c r="E111" s="9"/>
      <c r="F111" s="9"/>
      <c r="G111" s="9"/>
      <c r="H111" s="9"/>
      <c r="I111" s="85"/>
      <c r="J111" s="9"/>
      <c r="K111" s="85"/>
      <c r="L111" s="10">
        <f>((F111)/(E111+F111+(Jan!E111+Fev!E111+Mar!E111+Abr!E111+Mai!E111+Jun!E111+Jul!E111+Ago!E111)))</f>
        <v>0</v>
      </c>
      <c r="M111" s="10">
        <f t="shared" si="6"/>
        <v>0</v>
      </c>
      <c r="N111" s="10">
        <f t="shared" si="7"/>
        <v>0</v>
      </c>
      <c r="O111" s="11" t="s">
        <v>16</v>
      </c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spans="1:26" ht="12.75" customHeight="1" x14ac:dyDescent="0.2">
      <c r="A112" s="8" t="s">
        <v>70</v>
      </c>
      <c r="B112" s="9"/>
      <c r="C112" s="9"/>
      <c r="D112" s="9"/>
      <c r="E112" s="9"/>
      <c r="F112" s="9"/>
      <c r="G112" s="9"/>
      <c r="H112" s="9"/>
      <c r="I112" s="85"/>
      <c r="J112" s="9"/>
      <c r="K112" s="9"/>
      <c r="L112" s="10">
        <f>((F112)/(E112+F112+(Jan!E112+Fev!E112+Mar!E112+Abr!E112+Mai!E112+Jun!E112+Jul!E112+Ago!E112)))</f>
        <v>0</v>
      </c>
      <c r="M112" s="10">
        <f t="shared" si="6"/>
        <v>0</v>
      </c>
      <c r="N112" s="10">
        <f t="shared" si="7"/>
        <v>0</v>
      </c>
      <c r="O112" s="11" t="s">
        <v>16</v>
      </c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spans="1:26" ht="21.75" customHeight="1" x14ac:dyDescent="0.2">
      <c r="A113" s="8" t="s">
        <v>71</v>
      </c>
      <c r="B113" s="9"/>
      <c r="C113" s="9"/>
      <c r="D113" s="9"/>
      <c r="E113" s="9"/>
      <c r="F113" s="9"/>
      <c r="G113" s="9"/>
      <c r="H113" s="9"/>
      <c r="I113" s="85"/>
      <c r="J113" s="9"/>
      <c r="K113" s="9"/>
      <c r="L113" s="10">
        <f>((F113)/(E113+F113+(Jan!E113+Fev!E113+Mar!E113+Abr!E113+Mai!E113+Jun!E113+Jul!E113+Ago!E113)))</f>
        <v>0</v>
      </c>
      <c r="M113" s="10">
        <f t="shared" si="6"/>
        <v>0</v>
      </c>
      <c r="N113" s="10">
        <f t="shared" si="7"/>
        <v>0</v>
      </c>
      <c r="O113" s="11" t="s">
        <v>16</v>
      </c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spans="1:26" ht="12.75" customHeight="1" x14ac:dyDescent="0.2">
      <c r="A114" s="8" t="s">
        <v>72</v>
      </c>
      <c r="B114" s="85"/>
      <c r="C114" s="9"/>
      <c r="D114" s="9"/>
      <c r="E114" s="9"/>
      <c r="F114" s="9"/>
      <c r="G114" s="9"/>
      <c r="H114" s="9"/>
      <c r="I114" s="85"/>
      <c r="J114" s="9"/>
      <c r="K114" s="9"/>
      <c r="L114" s="10">
        <f>((F114)/(E114+F114+(Jan!E114+Fev!E114+Mar!E114+Abr!E114+Mai!E114+Jun!E114+Jul!E114+Ago!E114)))</f>
        <v>0</v>
      </c>
      <c r="M114" s="10">
        <f t="shared" si="6"/>
        <v>0</v>
      </c>
      <c r="N114" s="10">
        <f t="shared" si="7"/>
        <v>0</v>
      </c>
      <c r="O114" s="11" t="s">
        <v>16</v>
      </c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spans="1:26" ht="17.25" customHeight="1" x14ac:dyDescent="0.2">
      <c r="A115" s="8" t="s">
        <v>73</v>
      </c>
      <c r="B115" s="85"/>
      <c r="C115" s="85"/>
      <c r="D115" s="9"/>
      <c r="E115" s="9"/>
      <c r="F115" s="9"/>
      <c r="G115" s="9"/>
      <c r="H115" s="85"/>
      <c r="I115" s="85"/>
      <c r="J115" s="9"/>
      <c r="K115" s="85"/>
      <c r="L115" s="10">
        <f>((F115)/(E115+F115+(Jan!E115+Fev!E115+Mar!E115+Abr!E115+Mai!E115+Jun!E115+Jul!E115+Ago!E115)))</f>
        <v>0</v>
      </c>
      <c r="M115" s="10">
        <f t="shared" si="6"/>
        <v>0</v>
      </c>
      <c r="N115" s="10">
        <f t="shared" si="7"/>
        <v>0</v>
      </c>
      <c r="O115" s="11" t="s">
        <v>16</v>
      </c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spans="1:26" ht="12.75" customHeight="1" x14ac:dyDescent="0.2">
      <c r="A116" s="8" t="s">
        <v>74</v>
      </c>
      <c r="B116" s="9"/>
      <c r="C116" s="9"/>
      <c r="D116" s="9"/>
      <c r="E116" s="9"/>
      <c r="F116" s="9"/>
      <c r="G116" s="9"/>
      <c r="H116" s="9"/>
      <c r="I116" s="85"/>
      <c r="J116" s="9"/>
      <c r="K116" s="9"/>
      <c r="L116" s="10">
        <f>((F116)/(E116+F116+(Jan!E116+Fev!E116+Mar!E116+Abr!E116+Mai!E116+Jun!E116+Jul!E116+Ago!E116)))</f>
        <v>0</v>
      </c>
      <c r="M116" s="10">
        <f t="shared" si="6"/>
        <v>0</v>
      </c>
      <c r="N116" s="10">
        <f t="shared" si="7"/>
        <v>0</v>
      </c>
      <c r="O116" s="11" t="s">
        <v>16</v>
      </c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spans="1:26" ht="12.75" customHeight="1" x14ac:dyDescent="0.2">
      <c r="A117" s="8" t="s">
        <v>75</v>
      </c>
      <c r="B117" s="9"/>
      <c r="C117" s="9"/>
      <c r="D117" s="9"/>
      <c r="E117" s="9"/>
      <c r="F117" s="9"/>
      <c r="G117" s="9"/>
      <c r="H117" s="9"/>
      <c r="I117" s="85"/>
      <c r="J117" s="9"/>
      <c r="K117" s="9"/>
      <c r="L117" s="10">
        <f>((F117)/(E117+F117+(Jan!E117+Fev!E117+Mar!E117+Abr!E117+Mai!E117+Jun!E117+Jul!E117+Ago!E118)))</f>
        <v>0</v>
      </c>
      <c r="M117" s="10">
        <f t="shared" si="6"/>
        <v>0</v>
      </c>
      <c r="N117" s="10">
        <f t="shared" si="7"/>
        <v>0</v>
      </c>
      <c r="O117" s="11" t="s">
        <v>16</v>
      </c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spans="1:26" ht="17.25" customHeight="1" x14ac:dyDescent="0.2">
      <c r="A118" s="8" t="s">
        <v>76</v>
      </c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10">
        <f>((F118)/(E118+F118+(Jan!E118+Fev!E118+Mar!E118+Abr!E118+Mai!E118+Jun!E118+Jul!E118+Ago!E118)))</f>
        <v>0</v>
      </c>
      <c r="M118" s="10">
        <f t="shared" si="6"/>
        <v>0</v>
      </c>
      <c r="N118" s="10">
        <f t="shared" si="7"/>
        <v>0</v>
      </c>
      <c r="O118" s="11">
        <f t="shared" ref="O118:O120" si="10">IF(J118=0,0%,I118/J118)</f>
        <v>0</v>
      </c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spans="1:26" ht="17.25" customHeight="1" x14ac:dyDescent="0.2">
      <c r="A119" s="8" t="s">
        <v>77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10">
        <f>((F119)/(E119+F119+(Jan!E119+Fev!E119+Mar!E119+Abr!E119+Mai!E119+Jun!E119+Jul!E119+Ago!E119)))</f>
        <v>0</v>
      </c>
      <c r="M119" s="10">
        <f t="shared" si="6"/>
        <v>0</v>
      </c>
      <c r="N119" s="10">
        <f t="shared" si="7"/>
        <v>0</v>
      </c>
      <c r="O119" s="11">
        <f t="shared" si="10"/>
        <v>0</v>
      </c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spans="1:26" ht="17.25" customHeight="1" x14ac:dyDescent="0.2">
      <c r="A120" s="8" t="s">
        <v>78</v>
      </c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10">
        <f>((F120)/(E120+F120+(Jan!E120+Fev!E120+Mar!E120+Abr!E120+Mai!E120+Jun!E120+Jul!E120+Ago!E120)))</f>
        <v>0</v>
      </c>
      <c r="M120" s="10">
        <f t="shared" si="6"/>
        <v>0</v>
      </c>
      <c r="N120" s="10">
        <f t="shared" si="7"/>
        <v>0</v>
      </c>
      <c r="O120" s="11">
        <f t="shared" si="10"/>
        <v>0</v>
      </c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spans="1:26" ht="17.25" customHeight="1" x14ac:dyDescent="0.2">
      <c r="A121" s="8" t="s">
        <v>79</v>
      </c>
      <c r="B121" s="9"/>
      <c r="C121" s="9"/>
      <c r="D121" s="9"/>
      <c r="E121" s="9"/>
      <c r="F121" s="9"/>
      <c r="G121" s="9"/>
      <c r="H121" s="9"/>
      <c r="I121" s="85"/>
      <c r="J121" s="9"/>
      <c r="K121" s="9"/>
      <c r="L121" s="10">
        <f>((F121)/(E121+F121+(Jan!E121+Fev!E121+Mar!E121+Abr!E121+Mai!E121+Jun!E121+Jul!E121+Ago!E121)))</f>
        <v>0</v>
      </c>
      <c r="M121" s="10">
        <f t="shared" si="6"/>
        <v>0</v>
      </c>
      <c r="N121" s="10">
        <f t="shared" si="7"/>
        <v>0</v>
      </c>
      <c r="O121" s="11" t="s">
        <v>16</v>
      </c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spans="1:26" ht="17.25" customHeight="1" x14ac:dyDescent="0.2">
      <c r="A122" s="14" t="s">
        <v>80</v>
      </c>
      <c r="B122" s="15">
        <f t="shared" ref="B122:K122" si="11">SUM(B58:B121)</f>
        <v>0</v>
      </c>
      <c r="C122" s="15">
        <f t="shared" si="11"/>
        <v>0</v>
      </c>
      <c r="D122" s="15">
        <f t="shared" si="11"/>
        <v>0</v>
      </c>
      <c r="E122" s="15">
        <f t="shared" si="11"/>
        <v>0</v>
      </c>
      <c r="F122" s="15">
        <f t="shared" si="11"/>
        <v>0</v>
      </c>
      <c r="G122" s="15">
        <f t="shared" si="11"/>
        <v>0</v>
      </c>
      <c r="H122" s="15">
        <f t="shared" si="11"/>
        <v>0</v>
      </c>
      <c r="I122" s="15">
        <f t="shared" si="11"/>
        <v>0</v>
      </c>
      <c r="J122" s="15">
        <f t="shared" si="11"/>
        <v>0</v>
      </c>
      <c r="K122" s="15">
        <f t="shared" si="11"/>
        <v>0</v>
      </c>
      <c r="L122" s="16">
        <f>((F122)/(E122+F122+(Jan!E122+Fev!E122+Mar!E122+Abr!E122+Mai!E122+Jun!E122+Jul!E122+Ago!E122)))</f>
        <v>0</v>
      </c>
      <c r="M122" s="16">
        <f t="shared" si="6"/>
        <v>0</v>
      </c>
      <c r="N122" s="17">
        <f t="shared" si="7"/>
        <v>0</v>
      </c>
      <c r="O122" s="17">
        <f>IF(J122=0,0%,I122/J122)</f>
        <v>0</v>
      </c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spans="1:26" ht="84.75" customHeight="1" x14ac:dyDescent="0.2">
      <c r="A123" s="4" t="s">
        <v>81</v>
      </c>
      <c r="B123" s="5" t="s">
        <v>1</v>
      </c>
      <c r="C123" s="5" t="s">
        <v>2</v>
      </c>
      <c r="D123" s="5" t="s">
        <v>3</v>
      </c>
      <c r="E123" s="5" t="s">
        <v>4</v>
      </c>
      <c r="F123" s="5" t="s">
        <v>5</v>
      </c>
      <c r="G123" s="5" t="s">
        <v>6</v>
      </c>
      <c r="H123" s="5" t="s">
        <v>7</v>
      </c>
      <c r="I123" s="5" t="s">
        <v>8</v>
      </c>
      <c r="J123" s="5" t="s">
        <v>9</v>
      </c>
      <c r="K123" s="5" t="s">
        <v>10</v>
      </c>
      <c r="L123" s="6" t="s">
        <v>11</v>
      </c>
      <c r="M123" s="6" t="s">
        <v>12</v>
      </c>
      <c r="N123" s="6" t="s">
        <v>13</v>
      </c>
      <c r="O123" s="7" t="s">
        <v>14</v>
      </c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spans="1:26" ht="15.75" customHeight="1" x14ac:dyDescent="0.2">
      <c r="A124" s="8" t="s">
        <v>82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10">
        <f>((F124)/(E124+F124+(Jan!E124+Fev!E124+Mar!E124+Abr!E124+Mai!E124+Jun!E124+Jul!E124+Ago!E124)))</f>
        <v>0</v>
      </c>
      <c r="M124" s="10">
        <f t="shared" ref="M124:M162" si="12">IF(D124=0,0%,(J124)/D124)</f>
        <v>0</v>
      </c>
      <c r="N124" s="10">
        <f t="shared" ref="N124:N162" si="13">IF(D124=0,0%,(E124)/D124)</f>
        <v>0</v>
      </c>
      <c r="O124" s="11">
        <f t="shared" ref="O124:O139" si="14">IF(J124=0,0%,I124/J124)</f>
        <v>0</v>
      </c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spans="1:26" ht="15.75" customHeight="1" x14ac:dyDescent="0.2">
      <c r="A125" s="8" t="s">
        <v>83</v>
      </c>
      <c r="B125" s="9"/>
      <c r="C125" s="9"/>
      <c r="D125" s="9"/>
      <c r="E125" s="9"/>
      <c r="F125" s="9"/>
      <c r="G125" s="9"/>
      <c r="H125" s="9"/>
      <c r="I125" s="85"/>
      <c r="J125" s="9"/>
      <c r="K125" s="9"/>
      <c r="L125" s="10">
        <f>((F125)/(E125+F125+(Jan!E125+Fev!E125+Mar!E125+Abr!E125+Mai!E125+Jun!E125+Jul!E125+Ago!E125)))</f>
        <v>0</v>
      </c>
      <c r="M125" s="10">
        <f t="shared" si="12"/>
        <v>0</v>
      </c>
      <c r="N125" s="10">
        <f t="shared" si="13"/>
        <v>0</v>
      </c>
      <c r="O125" s="11">
        <f t="shared" si="14"/>
        <v>0</v>
      </c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spans="1:26" ht="15.75" customHeight="1" x14ac:dyDescent="0.2">
      <c r="A126" s="8" t="s">
        <v>84</v>
      </c>
      <c r="B126" s="85"/>
      <c r="C126" s="85"/>
      <c r="D126" s="9"/>
      <c r="E126" s="9"/>
      <c r="F126" s="9"/>
      <c r="G126" s="9"/>
      <c r="H126" s="9"/>
      <c r="I126" s="9"/>
      <c r="J126" s="9"/>
      <c r="K126" s="9"/>
      <c r="L126" s="10">
        <f>((F126)/(E126+F126+(Jan!E126+Fev!E126+Mar!E126+Abr!E126+Mai!E126+Jun!E126+Jul!E126+Ago!E126)))</f>
        <v>0</v>
      </c>
      <c r="M126" s="10">
        <f t="shared" si="12"/>
        <v>0</v>
      </c>
      <c r="N126" s="10">
        <f t="shared" si="13"/>
        <v>0</v>
      </c>
      <c r="O126" s="11">
        <f t="shared" si="14"/>
        <v>0</v>
      </c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spans="1:26" ht="15.75" customHeight="1" x14ac:dyDescent="0.2">
      <c r="A127" s="8" t="s">
        <v>85</v>
      </c>
      <c r="B127" s="85"/>
      <c r="C127" s="85"/>
      <c r="D127" s="9"/>
      <c r="E127" s="55"/>
      <c r="F127" s="9"/>
      <c r="G127" s="9"/>
      <c r="H127" s="9"/>
      <c r="I127" s="9"/>
      <c r="J127" s="9"/>
      <c r="K127" s="85"/>
      <c r="L127" s="10">
        <f>((F127)/(E127+F127+(Jan!E127+Fev!E127+Mar!E127+Abr!E127+Mai!E127+Jun!E127+Jul!E127+Ago!E127)))</f>
        <v>0</v>
      </c>
      <c r="M127" s="10">
        <f t="shared" si="12"/>
        <v>0</v>
      </c>
      <c r="N127" s="10">
        <f t="shared" si="13"/>
        <v>0</v>
      </c>
      <c r="O127" s="11">
        <f t="shared" si="14"/>
        <v>0</v>
      </c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spans="1:26" ht="15.75" customHeight="1" x14ac:dyDescent="0.2">
      <c r="A128" s="8" t="s">
        <v>86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10">
        <f>((F128)/(E128+F128+(Jan!E128+Fev!E128+Mar!E128+Abr!E128+Mai!E128+Jun!E128+Jul!E128+Ago!E128)))</f>
        <v>0</v>
      </c>
      <c r="M128" s="10">
        <f t="shared" si="12"/>
        <v>0</v>
      </c>
      <c r="N128" s="10">
        <f t="shared" si="13"/>
        <v>0</v>
      </c>
      <c r="O128" s="11">
        <f t="shared" si="14"/>
        <v>0</v>
      </c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spans="1:26" ht="15.75" customHeight="1" x14ac:dyDescent="0.2">
      <c r="A129" s="8" t="s">
        <v>87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10">
        <f>((F129)/(E129+F129+(Jan!E129+Fev!E129+Mar!E129+Abr!E129+Mai!E129+Jun!E129+Jul!E129+Ago!E129)))</f>
        <v>0</v>
      </c>
      <c r="M129" s="10">
        <f t="shared" si="12"/>
        <v>0</v>
      </c>
      <c r="N129" s="10">
        <f t="shared" si="13"/>
        <v>0</v>
      </c>
      <c r="O129" s="11">
        <f t="shared" si="14"/>
        <v>0</v>
      </c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spans="1:26" ht="15.75" customHeight="1" x14ac:dyDescent="0.2">
      <c r="A130" s="8" t="s">
        <v>88</v>
      </c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10">
        <f>((F130)/(E130+F130+(Jan!E130+Fev!E130+Mar!E130+Abr!E130+Mai!E130+Jun!E130+Jul!E130+Ago!E130)))</f>
        <v>0</v>
      </c>
      <c r="M130" s="10">
        <f t="shared" si="12"/>
        <v>0</v>
      </c>
      <c r="N130" s="10">
        <f t="shared" si="13"/>
        <v>0</v>
      </c>
      <c r="O130" s="11">
        <f t="shared" si="14"/>
        <v>0</v>
      </c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spans="1:26" ht="15.75" customHeight="1" x14ac:dyDescent="0.2">
      <c r="A131" s="8" t="s">
        <v>89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10">
        <f>((F131)/(E131+F131+(Jan!E131+Fev!E131+Mar!E131+Abr!E131+Mai!E131+Jun!E131+Jul!E131+Ago!E131)))</f>
        <v>0</v>
      </c>
      <c r="M131" s="10">
        <f t="shared" si="12"/>
        <v>0</v>
      </c>
      <c r="N131" s="10">
        <f t="shared" si="13"/>
        <v>0</v>
      </c>
      <c r="O131" s="11">
        <f t="shared" si="14"/>
        <v>0</v>
      </c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spans="1:26" ht="15.75" customHeight="1" x14ac:dyDescent="0.2">
      <c r="A132" s="8" t="s">
        <v>90</v>
      </c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10">
        <f>((F132)/(E132+F132+(Jan!E132+Fev!E132+Mar!E132+Abr!E132+Mai!E132+Jun!E132+Jul!E132+Ago!E132)))</f>
        <v>0</v>
      </c>
      <c r="M132" s="10">
        <f t="shared" si="12"/>
        <v>0</v>
      </c>
      <c r="N132" s="10">
        <f t="shared" si="13"/>
        <v>0</v>
      </c>
      <c r="O132" s="11">
        <f t="shared" si="14"/>
        <v>0</v>
      </c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spans="1:26" ht="17.25" customHeight="1" x14ac:dyDescent="0.2">
      <c r="A133" s="8" t="s">
        <v>91</v>
      </c>
      <c r="B133" s="9"/>
      <c r="C133" s="9"/>
      <c r="D133" s="9"/>
      <c r="E133" s="9"/>
      <c r="F133" s="9"/>
      <c r="G133" s="9"/>
      <c r="H133" s="9"/>
      <c r="I133" s="85"/>
      <c r="J133" s="9"/>
      <c r="K133" s="9"/>
      <c r="L133" s="10">
        <f>((F133)/(E133+F133+(Jan!E133+Fev!E133+Mar!E133+Abr!E133+Mai!E133+Jun!E133+Jul!E133+Ago!E133)))</f>
        <v>0</v>
      </c>
      <c r="M133" s="10">
        <f t="shared" si="12"/>
        <v>0</v>
      </c>
      <c r="N133" s="10">
        <f t="shared" si="13"/>
        <v>0</v>
      </c>
      <c r="O133" s="11">
        <f t="shared" si="14"/>
        <v>0</v>
      </c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spans="1:26" ht="19.5" customHeight="1" x14ac:dyDescent="0.2">
      <c r="A134" s="8" t="s">
        <v>92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10">
        <f>((F134)/(E134+F134+(Jan!E134+Fev!E134+Mar!E134+Abr!E134+Mai!E134+Jun!E134+Jul!E134+Ago!E134)))</f>
        <v>0</v>
      </c>
      <c r="M134" s="10">
        <f t="shared" si="12"/>
        <v>0</v>
      </c>
      <c r="N134" s="10">
        <f t="shared" si="13"/>
        <v>0</v>
      </c>
      <c r="O134" s="11">
        <f t="shared" si="14"/>
        <v>0</v>
      </c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spans="1:26" ht="19.5" customHeight="1" x14ac:dyDescent="0.2">
      <c r="A135" s="8" t="s">
        <v>93</v>
      </c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10">
        <f>((F135)/(E135+F135+(Jan!E135+Fev!E135+Mar!E135+Abr!E135+Mai!E135+Jun!E135+Jul!E135+Ago!E135)))</f>
        <v>0</v>
      </c>
      <c r="M135" s="10">
        <f t="shared" si="12"/>
        <v>0</v>
      </c>
      <c r="N135" s="10">
        <f t="shared" si="13"/>
        <v>0</v>
      </c>
      <c r="O135" s="11">
        <f t="shared" si="14"/>
        <v>0</v>
      </c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spans="1:26" ht="15.75" customHeight="1" x14ac:dyDescent="0.2">
      <c r="A136" s="8" t="s">
        <v>94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10">
        <f>((F136)/(E136+F136+(Jan!E136+Fev!E136+Mar!E136+Abr!E136+Mai!E136+Jun!E136+Jul!E136+Ago!E136)))</f>
        <v>0</v>
      </c>
      <c r="M136" s="10">
        <f t="shared" si="12"/>
        <v>0</v>
      </c>
      <c r="N136" s="10">
        <f t="shared" si="13"/>
        <v>0</v>
      </c>
      <c r="O136" s="11">
        <f t="shared" si="14"/>
        <v>0</v>
      </c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spans="1:26" ht="12.75" customHeight="1" x14ac:dyDescent="0.2">
      <c r="A137" s="8" t="s">
        <v>95</v>
      </c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10">
        <f>((F137)/(E137+F137+(Jan!E137+Fev!E137+Mar!E137+Abr!E137+Mai!E137+Jun!E137+Jul!E137+Ago!E137)))</f>
        <v>0</v>
      </c>
      <c r="M137" s="10">
        <f t="shared" si="12"/>
        <v>0</v>
      </c>
      <c r="N137" s="10">
        <f t="shared" si="13"/>
        <v>0</v>
      </c>
      <c r="O137" s="11">
        <f t="shared" si="14"/>
        <v>0</v>
      </c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spans="1:26" ht="12.75" customHeight="1" x14ac:dyDescent="0.2">
      <c r="A138" s="8" t="s">
        <v>96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10">
        <f>((F138)/(E138+F138+(Jan!E138+Fev!E138+Mar!E138+Abr!E138+Mai!E138+Jun!E138+Jul!E138+Ago!E138)))</f>
        <v>0</v>
      </c>
      <c r="M138" s="10">
        <f t="shared" si="12"/>
        <v>0</v>
      </c>
      <c r="N138" s="10">
        <f t="shared" si="13"/>
        <v>0</v>
      </c>
      <c r="O138" s="11">
        <f t="shared" si="14"/>
        <v>0</v>
      </c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spans="1:26" ht="12.75" customHeight="1" x14ac:dyDescent="0.2">
      <c r="A139" s="8" t="s">
        <v>97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10">
        <f>((F139)/(E139+F139+(Jan!E139+Fev!E139+Mar!E139+Abr!E139+Mai!E139+Jun!E139+Jul!E139+Ago!E139)))</f>
        <v>0</v>
      </c>
      <c r="M139" s="10">
        <f t="shared" si="12"/>
        <v>0</v>
      </c>
      <c r="N139" s="10">
        <f t="shared" si="13"/>
        <v>0</v>
      </c>
      <c r="O139" s="11">
        <f t="shared" si="14"/>
        <v>0</v>
      </c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spans="1:26" ht="12.75" customHeight="1" x14ac:dyDescent="0.2">
      <c r="A140" s="8" t="s">
        <v>98</v>
      </c>
      <c r="B140" s="9"/>
      <c r="C140" s="9"/>
      <c r="D140" s="9"/>
      <c r="E140" s="9"/>
      <c r="F140" s="9"/>
      <c r="G140" s="9"/>
      <c r="H140" s="9"/>
      <c r="I140" s="85"/>
      <c r="J140" s="9"/>
      <c r="K140" s="9"/>
      <c r="L140" s="10">
        <f>((F140)/(E140+F140+(Jan!E140+Fev!E140+Mar!E140+Abr!E140+Mai!E140+Jun!E140+Jul!E140+Ago!E140)))</f>
        <v>0</v>
      </c>
      <c r="M140" s="10">
        <f t="shared" si="12"/>
        <v>0</v>
      </c>
      <c r="N140" s="10">
        <f t="shared" si="13"/>
        <v>0</v>
      </c>
      <c r="O140" s="11" t="s">
        <v>16</v>
      </c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spans="1:26" ht="15.75" customHeight="1" x14ac:dyDescent="0.2">
      <c r="A141" s="8" t="s">
        <v>99</v>
      </c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10">
        <f>((F141)/(E141+F141+(Jan!E141+Fev!E141+Mar!E141+Abr!E141+Mai!E141+Jun!E141+Jul!E141+Ago!E141)))</f>
        <v>0</v>
      </c>
      <c r="M141" s="10">
        <f t="shared" si="12"/>
        <v>0</v>
      </c>
      <c r="N141" s="10">
        <f t="shared" si="13"/>
        <v>0</v>
      </c>
      <c r="O141" s="11">
        <f t="shared" ref="O141:O146" si="15">IF(J141=0,0%,I141/J141)</f>
        <v>0</v>
      </c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spans="1:26" ht="15.75" customHeight="1" x14ac:dyDescent="0.2">
      <c r="A142" s="8" t="s">
        <v>100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10">
        <f>((F142)/(E142+F142+(Jan!E142+Fev!E142+Mar!E142+Abr!E142+Mai!E142+Jun!E142+Jul!E142+Ago!E142)))</f>
        <v>0</v>
      </c>
      <c r="M142" s="10">
        <f t="shared" si="12"/>
        <v>0</v>
      </c>
      <c r="N142" s="10">
        <f t="shared" si="13"/>
        <v>0</v>
      </c>
      <c r="O142" s="11">
        <f t="shared" si="15"/>
        <v>0</v>
      </c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spans="1:26" ht="15.75" customHeight="1" x14ac:dyDescent="0.2">
      <c r="A143" s="8" t="s">
        <v>101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10">
        <f>((F143)/(E143+F143+(Jan!E143+Fev!E143+Mar!E143+Abr!E143+Mai!E143+Jun!E143+Jul!E143+Ago!E143)))</f>
        <v>0</v>
      </c>
      <c r="M143" s="10">
        <f t="shared" si="12"/>
        <v>0</v>
      </c>
      <c r="N143" s="10">
        <f t="shared" si="13"/>
        <v>0</v>
      </c>
      <c r="O143" s="11">
        <f t="shared" si="15"/>
        <v>0</v>
      </c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spans="1:26" ht="15.75" customHeight="1" x14ac:dyDescent="0.2">
      <c r="A144" s="8" t="s">
        <v>102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10">
        <f>((F144)/(E144+F144+(Jan!E144+Fev!E144+Mar!E144+Abr!E144+Mai!E144+Jun!E144+Jul!E144+Ago!E144)))</f>
        <v>0</v>
      </c>
      <c r="M144" s="10">
        <f t="shared" si="12"/>
        <v>0</v>
      </c>
      <c r="N144" s="10">
        <f t="shared" si="13"/>
        <v>0</v>
      </c>
      <c r="O144" s="11">
        <f t="shared" si="15"/>
        <v>0</v>
      </c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spans="1:26" ht="15.75" customHeight="1" x14ac:dyDescent="0.2">
      <c r="A145" s="8" t="s">
        <v>103</v>
      </c>
      <c r="B145" s="9"/>
      <c r="C145" s="9"/>
      <c r="D145" s="9"/>
      <c r="E145" s="9"/>
      <c r="F145" s="9"/>
      <c r="G145" s="9"/>
      <c r="H145" s="9"/>
      <c r="I145" s="85"/>
      <c r="J145" s="9"/>
      <c r="K145" s="9"/>
      <c r="L145" s="10">
        <f>((F145)/(E145+F145+(Jan!E145+Fev!E145+Mar!E145+Abr!E145+Mai!E145+Jun!E145+Jul!E145+Ago!E145)))</f>
        <v>0</v>
      </c>
      <c r="M145" s="10">
        <f t="shared" si="12"/>
        <v>0</v>
      </c>
      <c r="N145" s="10">
        <f t="shared" si="13"/>
        <v>0</v>
      </c>
      <c r="O145" s="11">
        <f t="shared" si="15"/>
        <v>0</v>
      </c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spans="1:26" ht="15.75" customHeight="1" x14ac:dyDescent="0.2">
      <c r="A146" s="8" t="s">
        <v>104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0">
        <f>((F146)/(E146+F146+(Jan!E146+Fev!E146+Mar!E146+Abr!E146+Mai!E146+Jun!E146+Jul!E146+Ago!E146)))</f>
        <v>0</v>
      </c>
      <c r="M146" s="10">
        <f t="shared" si="12"/>
        <v>0</v>
      </c>
      <c r="N146" s="10">
        <f t="shared" si="13"/>
        <v>0</v>
      </c>
      <c r="O146" s="11">
        <f t="shared" si="15"/>
        <v>0</v>
      </c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spans="1:26" ht="15.75" customHeight="1" x14ac:dyDescent="0.2">
      <c r="A147" s="8" t="s">
        <v>105</v>
      </c>
      <c r="B147" s="9"/>
      <c r="C147" s="9"/>
      <c r="D147" s="9"/>
      <c r="E147" s="9"/>
      <c r="F147" s="9"/>
      <c r="G147" s="9"/>
      <c r="H147" s="9"/>
      <c r="I147" s="85"/>
      <c r="J147" s="9"/>
      <c r="K147" s="9"/>
      <c r="L147" s="10">
        <f>((F147)/(E147+F147+(Jan!E147+Fev!E147+Mar!E147+Abr!E147+Mai!E147+Jun!E147+Jul!E147+Ago!E147)))</f>
        <v>0</v>
      </c>
      <c r="M147" s="10">
        <f t="shared" si="12"/>
        <v>0</v>
      </c>
      <c r="N147" s="10">
        <f t="shared" si="13"/>
        <v>0</v>
      </c>
      <c r="O147" s="11" t="s">
        <v>16</v>
      </c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spans="1:26" ht="12.75" customHeight="1" x14ac:dyDescent="0.2">
      <c r="A148" s="8" t="s">
        <v>106</v>
      </c>
      <c r="B148" s="9"/>
      <c r="C148" s="85"/>
      <c r="D148" s="9"/>
      <c r="E148" s="9"/>
      <c r="F148" s="9"/>
      <c r="G148" s="9"/>
      <c r="H148" s="9"/>
      <c r="I148" s="9"/>
      <c r="J148" s="9"/>
      <c r="K148" s="9"/>
      <c r="L148" s="10">
        <f>((F148)/(E148+F148+(Jan!E148+Fev!E148+Mar!E148+Abr!E148+Mai!E148+Jun!E148+Jul!E148+Ago!E148)))</f>
        <v>0</v>
      </c>
      <c r="M148" s="10">
        <f t="shared" si="12"/>
        <v>0</v>
      </c>
      <c r="N148" s="10">
        <f t="shared" si="13"/>
        <v>0</v>
      </c>
      <c r="O148" s="11">
        <f t="shared" ref="O148:O149" si="16">IF(J148=0,0%,I148/J148)</f>
        <v>0</v>
      </c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spans="1:26" ht="12.75" customHeight="1" x14ac:dyDescent="0.2">
      <c r="A149" s="8" t="s">
        <v>107</v>
      </c>
      <c r="B149" s="9"/>
      <c r="C149" s="85"/>
      <c r="D149" s="9"/>
      <c r="E149" s="9"/>
      <c r="F149" s="9"/>
      <c r="G149" s="9"/>
      <c r="H149" s="9"/>
      <c r="I149" s="9"/>
      <c r="J149" s="9"/>
      <c r="K149" s="9"/>
      <c r="L149" s="10">
        <f>((F149)/(E149+F149+(Jan!E149+Fev!E149+Mar!E149+Abr!E149+Mai!E149+Jun!E149+Jul!E149+Ago!E149)))</f>
        <v>0</v>
      </c>
      <c r="M149" s="10">
        <f t="shared" si="12"/>
        <v>0</v>
      </c>
      <c r="N149" s="10">
        <f t="shared" si="13"/>
        <v>0</v>
      </c>
      <c r="O149" s="11">
        <f t="shared" si="16"/>
        <v>0</v>
      </c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spans="1:26" ht="12.75" customHeight="1" x14ac:dyDescent="0.2">
      <c r="A150" s="8" t="s">
        <v>108</v>
      </c>
      <c r="B150" s="9"/>
      <c r="C150" s="85"/>
      <c r="D150" s="9"/>
      <c r="E150" s="9"/>
      <c r="F150" s="9"/>
      <c r="G150" s="9"/>
      <c r="H150" s="9"/>
      <c r="I150" s="85"/>
      <c r="J150" s="9"/>
      <c r="K150" s="9"/>
      <c r="L150" s="10">
        <f>((F150)/(E150+F150+(Jan!E150+Fev!E150+Mar!E150+Abr!E150+Mai!E150+Jun!E150+Jul!E150+Ago!E150)))</f>
        <v>0</v>
      </c>
      <c r="M150" s="10">
        <f t="shared" si="12"/>
        <v>0</v>
      </c>
      <c r="N150" s="10">
        <f t="shared" si="13"/>
        <v>0</v>
      </c>
      <c r="O150" s="11" t="s">
        <v>16</v>
      </c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spans="1:26" ht="15.75" customHeight="1" x14ac:dyDescent="0.2">
      <c r="A151" s="8" t="s">
        <v>109</v>
      </c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10">
        <f>((F151)/(E151+F151+(Jan!E151+Fev!E151+Mar!E151+Abr!E151+Mai!E151+Jun!E151+Jul!E151+Ago!E151)))</f>
        <v>0</v>
      </c>
      <c r="M151" s="10">
        <f t="shared" si="12"/>
        <v>0</v>
      </c>
      <c r="N151" s="10">
        <f t="shared" si="13"/>
        <v>0</v>
      </c>
      <c r="O151" s="11">
        <f t="shared" ref="O151:O156" si="17">IF(J151=0,0%,I151/J151)</f>
        <v>0</v>
      </c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spans="1:26" ht="15.75" customHeight="1" x14ac:dyDescent="0.2">
      <c r="A152" s="8" t="s">
        <v>110</v>
      </c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10">
        <f>((F152)/(E152+F152+(Jan!E152+Fev!E152+Mar!E152+Abr!E152+Mai!E152+Jun!E152+Jul!E152+Ago!E152)))</f>
        <v>0</v>
      </c>
      <c r="M152" s="10">
        <f t="shared" si="12"/>
        <v>0</v>
      </c>
      <c r="N152" s="10">
        <f t="shared" si="13"/>
        <v>0</v>
      </c>
      <c r="O152" s="11">
        <f t="shared" si="17"/>
        <v>0</v>
      </c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spans="1:26" ht="15.75" customHeight="1" x14ac:dyDescent="0.2">
      <c r="A153" s="8" t="s">
        <v>111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10">
        <f>((F153)/(E153+F153+(Jan!E153+Fev!E153+Mar!E153+Abr!E153+Mai!E153+Jun!E153+Jul!E153+Ago!E153)))</f>
        <v>0</v>
      </c>
      <c r="M153" s="10">
        <f t="shared" si="12"/>
        <v>0</v>
      </c>
      <c r="N153" s="10">
        <f t="shared" si="13"/>
        <v>0</v>
      </c>
      <c r="O153" s="11">
        <f t="shared" si="17"/>
        <v>0</v>
      </c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spans="1:26" ht="24.75" customHeight="1" x14ac:dyDescent="0.2">
      <c r="A154" s="8" t="s">
        <v>112</v>
      </c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10">
        <f>((F154)/(E154+F154+(Jan!E154+Fev!E154+Mar!E154+Abr!E154+Mai!E154+Jun!E154+Jul!E154+Ago!E154)))</f>
        <v>0</v>
      </c>
      <c r="M154" s="10">
        <f t="shared" si="12"/>
        <v>0</v>
      </c>
      <c r="N154" s="10">
        <f t="shared" si="13"/>
        <v>0</v>
      </c>
      <c r="O154" s="11">
        <f t="shared" si="17"/>
        <v>0</v>
      </c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spans="1:26" ht="24.75" customHeight="1" x14ac:dyDescent="0.2">
      <c r="A155" s="8" t="s">
        <v>113</v>
      </c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10">
        <f>((F155)/(E155+F155+(Jan!E155+Fev!E155+Mar!E155+Abr!E155+Mai!E155+Jun!E155+Jul!E155+Ago!E155)))</f>
        <v>0</v>
      </c>
      <c r="M155" s="10">
        <f t="shared" si="12"/>
        <v>0</v>
      </c>
      <c r="N155" s="10">
        <f t="shared" si="13"/>
        <v>0</v>
      </c>
      <c r="O155" s="11">
        <f t="shared" si="17"/>
        <v>0</v>
      </c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spans="1:26" ht="24.75" customHeight="1" x14ac:dyDescent="0.2">
      <c r="A156" s="8" t="s">
        <v>114</v>
      </c>
      <c r="B156" s="9"/>
      <c r="C156" s="9"/>
      <c r="D156" s="9"/>
      <c r="E156" s="9"/>
      <c r="F156" s="9"/>
      <c r="G156" s="9"/>
      <c r="H156" s="9"/>
      <c r="I156" s="9"/>
      <c r="J156" s="9"/>
      <c r="K156" s="85"/>
      <c r="L156" s="10">
        <f>((F156)/(E156+F156+(Jan!E156+Fev!E156+Mar!E156+Abr!E156+Mai!E156+Jun!E156+Jul!E156+Ago!E156)))</f>
        <v>0</v>
      </c>
      <c r="M156" s="10">
        <f t="shared" si="12"/>
        <v>0</v>
      </c>
      <c r="N156" s="10">
        <f t="shared" si="13"/>
        <v>0</v>
      </c>
      <c r="O156" s="11">
        <f t="shared" si="17"/>
        <v>0</v>
      </c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spans="1:26" ht="24.75" customHeight="1" x14ac:dyDescent="0.2">
      <c r="A157" s="8" t="s">
        <v>115</v>
      </c>
      <c r="B157" s="9"/>
      <c r="C157" s="9"/>
      <c r="D157" s="9"/>
      <c r="E157" s="9"/>
      <c r="F157" s="9"/>
      <c r="G157" s="9"/>
      <c r="H157" s="9"/>
      <c r="I157" s="85"/>
      <c r="J157" s="9"/>
      <c r="K157" s="85"/>
      <c r="L157" s="10">
        <f>((F157)/(E157+F157+(Jan!E157+Fev!E157+Mar!E157+Abr!E157+Mai!E157+Jun!E157+Jul!E157+Ago!E157)))</f>
        <v>0</v>
      </c>
      <c r="M157" s="10">
        <f t="shared" si="12"/>
        <v>0</v>
      </c>
      <c r="N157" s="10">
        <f t="shared" si="13"/>
        <v>0</v>
      </c>
      <c r="O157" s="11" t="s">
        <v>16</v>
      </c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spans="1:26" ht="22.5" customHeight="1" x14ac:dyDescent="0.2">
      <c r="A158" s="8" t="s">
        <v>116</v>
      </c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10">
        <f>((F158)/(E158+F158+(Jan!E158+Fev!E158+Mar!E158+Abr!E158+Mai!E158+Jun!E158+Jul!E158+Ago!E158)))</f>
        <v>0</v>
      </c>
      <c r="M158" s="10">
        <f t="shared" si="12"/>
        <v>0</v>
      </c>
      <c r="N158" s="10">
        <f t="shared" si="13"/>
        <v>0</v>
      </c>
      <c r="O158" s="11">
        <f t="shared" ref="O158:O159" si="18">IF(J158=0,0%,I158/J158)</f>
        <v>0</v>
      </c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spans="1:26" ht="21" customHeight="1" x14ac:dyDescent="0.2">
      <c r="A159" s="8" t="s">
        <v>117</v>
      </c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10">
        <f>((F159)/(E159+F159+(Jan!E159+Fev!E159+Mar!E159+Abr!E159+Mai!E159+Jun!E159+Jul!E159+Ago!E159)))</f>
        <v>0</v>
      </c>
      <c r="M159" s="10">
        <f t="shared" si="12"/>
        <v>0</v>
      </c>
      <c r="N159" s="10">
        <f t="shared" si="13"/>
        <v>0</v>
      </c>
      <c r="O159" s="11">
        <f t="shared" si="18"/>
        <v>0</v>
      </c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spans="1:26" ht="21.75" customHeight="1" x14ac:dyDescent="0.2">
      <c r="A160" s="8" t="s">
        <v>118</v>
      </c>
      <c r="B160" s="9"/>
      <c r="C160" s="9"/>
      <c r="D160" s="9"/>
      <c r="E160" s="9"/>
      <c r="F160" s="9"/>
      <c r="G160" s="9"/>
      <c r="H160" s="9"/>
      <c r="I160" s="85"/>
      <c r="J160" s="9"/>
      <c r="K160" s="9"/>
      <c r="L160" s="10">
        <f>((F160)/(E160+F160+(Jan!E160+Fev!E160+Mar!E160+Abr!E160+Mai!E160+Jun!E160+Jul!E160+Ago!E160)))</f>
        <v>0</v>
      </c>
      <c r="M160" s="10">
        <f t="shared" si="12"/>
        <v>0</v>
      </c>
      <c r="N160" s="10">
        <f t="shared" si="13"/>
        <v>0</v>
      </c>
      <c r="O160" s="11" t="s">
        <v>16</v>
      </c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spans="1:26" ht="15.75" customHeight="1" x14ac:dyDescent="0.2">
      <c r="A161" s="8" t="s">
        <v>119</v>
      </c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10">
        <f>((F161)/(E161+F161+(Jan!E161+Fev!E161+Mar!E161+Abr!E161+Mai!E161+Jun!E161+Jul!E161+Ago!E161)))</f>
        <v>0</v>
      </c>
      <c r="M161" s="10">
        <f t="shared" si="12"/>
        <v>0</v>
      </c>
      <c r="N161" s="10">
        <f t="shared" si="13"/>
        <v>0</v>
      </c>
      <c r="O161" s="11">
        <f t="shared" ref="O161:O162" si="19">IF(J161=0,0%,I161/J161)</f>
        <v>0</v>
      </c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spans="1:26" ht="17.25" customHeight="1" x14ac:dyDescent="0.2">
      <c r="A162" s="14" t="s">
        <v>120</v>
      </c>
      <c r="B162" s="15">
        <f t="shared" ref="B162:K162" si="20">SUM(B124:B161)</f>
        <v>0</v>
      </c>
      <c r="C162" s="15">
        <f t="shared" si="20"/>
        <v>0</v>
      </c>
      <c r="D162" s="15">
        <f t="shared" si="20"/>
        <v>0</v>
      </c>
      <c r="E162" s="15">
        <f t="shared" si="20"/>
        <v>0</v>
      </c>
      <c r="F162" s="15">
        <f t="shared" si="20"/>
        <v>0</v>
      </c>
      <c r="G162" s="15">
        <f t="shared" si="20"/>
        <v>0</v>
      </c>
      <c r="H162" s="15">
        <f t="shared" si="20"/>
        <v>0</v>
      </c>
      <c r="I162" s="15">
        <f t="shared" si="20"/>
        <v>0</v>
      </c>
      <c r="J162" s="15">
        <f t="shared" si="20"/>
        <v>0</v>
      </c>
      <c r="K162" s="15">
        <f t="shared" si="20"/>
        <v>0</v>
      </c>
      <c r="L162" s="16">
        <f>((F162)/(E162+F162+(Jan!E162+Fev!E162+Mar!E162+Abr!E162+Mai!E162+Jun!E162+Jul!E162+Ago!E162)))</f>
        <v>0</v>
      </c>
      <c r="M162" s="16">
        <f t="shared" si="12"/>
        <v>0</v>
      </c>
      <c r="N162" s="17">
        <f t="shared" si="13"/>
        <v>0</v>
      </c>
      <c r="O162" s="17">
        <f t="shared" si="19"/>
        <v>0</v>
      </c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spans="1:26" ht="132" customHeight="1" x14ac:dyDescent="0.2">
      <c r="A163" s="4" t="s">
        <v>121</v>
      </c>
      <c r="B163" s="5" t="s">
        <v>1</v>
      </c>
      <c r="C163" s="5" t="s">
        <v>2</v>
      </c>
      <c r="D163" s="5" t="s">
        <v>3</v>
      </c>
      <c r="E163" s="5" t="s">
        <v>4</v>
      </c>
      <c r="F163" s="5" t="s">
        <v>5</v>
      </c>
      <c r="G163" s="5" t="s">
        <v>6</v>
      </c>
      <c r="H163" s="5" t="s">
        <v>7</v>
      </c>
      <c r="I163" s="5" t="s">
        <v>8</v>
      </c>
      <c r="J163" s="5" t="s">
        <v>9</v>
      </c>
      <c r="K163" s="5" t="s">
        <v>10</v>
      </c>
      <c r="L163" s="6" t="s">
        <v>11</v>
      </c>
      <c r="M163" s="6" t="s">
        <v>12</v>
      </c>
      <c r="N163" s="6" t="s">
        <v>13</v>
      </c>
      <c r="O163" s="7" t="s">
        <v>14</v>
      </c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spans="1:26" ht="17.25" customHeight="1" x14ac:dyDescent="0.2">
      <c r="A164" s="8" t="s">
        <v>122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10">
        <f>((F164)/(E164+F164+(Jan!E164+Fev!E164+Mar!E164+Abr!E164+Mai!E164+Jun!E164+Jul!E164+Ago!E164)))</f>
        <v>0</v>
      </c>
      <c r="M164" s="10">
        <f t="shared" ref="M164:M193" si="21">IF(D164=0,0%,(J164)/D164)</f>
        <v>0</v>
      </c>
      <c r="N164" s="10">
        <f t="shared" ref="N164:N193" si="22">IF(D164=0,0%,(E164)/D164)</f>
        <v>0</v>
      </c>
      <c r="O164" s="11">
        <f t="shared" ref="O164:O193" si="23">IF(J164=0,0%,I164/J164)</f>
        <v>0</v>
      </c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spans="1:26" ht="17.25" customHeight="1" x14ac:dyDescent="0.2">
      <c r="A165" s="8" t="s">
        <v>123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10">
        <f>((F165)/(E165+F165+(Jan!E165+Fev!E165+Mar!E165+Abr!E165+Mai!E165+Jun!E165+Jul!E165+Ago!E165)))</f>
        <v>0</v>
      </c>
      <c r="M165" s="10">
        <f t="shared" si="21"/>
        <v>0</v>
      </c>
      <c r="N165" s="10">
        <f t="shared" si="22"/>
        <v>0</v>
      </c>
      <c r="O165" s="11">
        <f t="shared" si="23"/>
        <v>0</v>
      </c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spans="1:26" ht="17.25" customHeight="1" x14ac:dyDescent="0.2">
      <c r="A166" s="8" t="s">
        <v>124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10">
        <f>((F166)/(E166+F166+(Jan!E166+Fev!E166+Mar!E166+Abr!E166+Mai!E166+Jun!E166+Jul!E166+Ago!E166)))</f>
        <v>0</v>
      </c>
      <c r="M166" s="10">
        <f t="shared" si="21"/>
        <v>0</v>
      </c>
      <c r="N166" s="10">
        <f t="shared" si="22"/>
        <v>0</v>
      </c>
      <c r="O166" s="11">
        <f t="shared" si="23"/>
        <v>0</v>
      </c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spans="1:26" ht="17.25" customHeight="1" x14ac:dyDescent="0.2">
      <c r="A167" s="8" t="s">
        <v>125</v>
      </c>
      <c r="B167" s="9"/>
      <c r="C167" s="9"/>
      <c r="D167" s="9"/>
      <c r="E167" s="9"/>
      <c r="F167" s="9"/>
      <c r="G167" s="9"/>
      <c r="H167" s="9"/>
      <c r="I167" s="85"/>
      <c r="J167" s="9"/>
      <c r="K167" s="9"/>
      <c r="L167" s="10">
        <f>((F167)/(E167+F167+(Jan!E167+Fev!E167+Mar!E167+Abr!E167+Mai!E167+Jun!E167+Jul!E167+Ago!E167)))</f>
        <v>0</v>
      </c>
      <c r="M167" s="10">
        <f t="shared" si="21"/>
        <v>0</v>
      </c>
      <c r="N167" s="10">
        <f t="shared" si="22"/>
        <v>0</v>
      </c>
      <c r="O167" s="11">
        <f t="shared" si="23"/>
        <v>0</v>
      </c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spans="1:26" ht="17.25" customHeight="1" x14ac:dyDescent="0.2">
      <c r="A168" s="8" t="s">
        <v>126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10">
        <f>((F168)/(E168+F168+(Jan!E168+Fev!E168+Mar!E168+Abr!E168+Mai!E168+Jun!E168+Jul!E168+Ago!E168)))</f>
        <v>0</v>
      </c>
      <c r="M168" s="10">
        <f t="shared" si="21"/>
        <v>0</v>
      </c>
      <c r="N168" s="10">
        <f t="shared" si="22"/>
        <v>0</v>
      </c>
      <c r="O168" s="11">
        <f t="shared" si="23"/>
        <v>0</v>
      </c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spans="1:26" ht="17.25" customHeight="1" x14ac:dyDescent="0.2">
      <c r="A169" s="8" t="s">
        <v>127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10">
        <f>((F169)/(E169+F169+(Jan!E169+Fev!E169+Mar!E169+Abr!E169+Mai!E169+Jun!E169+Jul!E169+Ago!E169)))</f>
        <v>0</v>
      </c>
      <c r="M169" s="10">
        <f t="shared" si="21"/>
        <v>0</v>
      </c>
      <c r="N169" s="10">
        <f t="shared" si="22"/>
        <v>0</v>
      </c>
      <c r="O169" s="11">
        <f t="shared" si="23"/>
        <v>0</v>
      </c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spans="1:26" ht="17.25" customHeight="1" x14ac:dyDescent="0.2">
      <c r="A170" s="8" t="s">
        <v>128</v>
      </c>
      <c r="B170" s="9"/>
      <c r="C170" s="9"/>
      <c r="D170" s="9"/>
      <c r="E170" s="9"/>
      <c r="F170" s="9"/>
      <c r="G170" s="9"/>
      <c r="H170" s="9"/>
      <c r="I170" s="9"/>
      <c r="J170" s="9"/>
      <c r="K170" s="85"/>
      <c r="L170" s="10">
        <f>((F170)/(E170+F170+(Jan!E170+Fev!E170+Mar!E170+Abr!E170+Mai!E170+Jun!E170+Jul!E170+Ago!E170)))</f>
        <v>0</v>
      </c>
      <c r="M170" s="10">
        <f t="shared" si="21"/>
        <v>0</v>
      </c>
      <c r="N170" s="10">
        <f t="shared" si="22"/>
        <v>0</v>
      </c>
      <c r="O170" s="11">
        <f t="shared" si="23"/>
        <v>0</v>
      </c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spans="1:26" ht="17.25" customHeight="1" x14ac:dyDescent="0.2">
      <c r="A171" s="8" t="s">
        <v>129</v>
      </c>
      <c r="B171" s="9"/>
      <c r="C171" s="85"/>
      <c r="D171" s="9"/>
      <c r="E171" s="9"/>
      <c r="F171" s="9"/>
      <c r="G171" s="9"/>
      <c r="H171" s="9"/>
      <c r="I171" s="9"/>
      <c r="J171" s="9"/>
      <c r="K171" s="9"/>
      <c r="L171" s="10">
        <f>((F171)/(E171+F171+(Jan!E171+Fev!E171+Mar!E171+Abr!E171+Mai!E171+Jun!E171+Jul!E171+Ago!E171)))</f>
        <v>0</v>
      </c>
      <c r="M171" s="10">
        <f t="shared" si="21"/>
        <v>0</v>
      </c>
      <c r="N171" s="10">
        <f t="shared" si="22"/>
        <v>0</v>
      </c>
      <c r="O171" s="11">
        <f t="shared" si="23"/>
        <v>0</v>
      </c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spans="1:26" ht="17.25" customHeight="1" x14ac:dyDescent="0.2">
      <c r="A172" s="8" t="s">
        <v>130</v>
      </c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10">
        <f>((F172)/(E172+F172+(Jan!E172+Fev!E172+Mar!E172+Abr!E172+Mai!E172+Jun!E172+Jul!E172+Ago!E172)))</f>
        <v>0</v>
      </c>
      <c r="M172" s="10">
        <f t="shared" si="21"/>
        <v>0</v>
      </c>
      <c r="N172" s="10">
        <f t="shared" si="22"/>
        <v>0</v>
      </c>
      <c r="O172" s="11">
        <f t="shared" si="23"/>
        <v>0</v>
      </c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spans="1:26" ht="17.25" customHeight="1" x14ac:dyDescent="0.2">
      <c r="A173" s="8" t="s">
        <v>131</v>
      </c>
      <c r="B173" s="9"/>
      <c r="C173" s="9"/>
      <c r="D173" s="9"/>
      <c r="E173" s="9"/>
      <c r="F173" s="9"/>
      <c r="G173" s="9"/>
      <c r="H173" s="9"/>
      <c r="I173" s="85"/>
      <c r="J173" s="9"/>
      <c r="K173" s="9"/>
      <c r="L173" s="10">
        <f>((F173)/(E173+F173+(Jan!E173+Fev!E173+Mar!E173+Abr!E173+Mai!E173+Jun!E173+Jul!E173+Ago!E173)))</f>
        <v>0</v>
      </c>
      <c r="M173" s="10">
        <f t="shared" si="21"/>
        <v>0</v>
      </c>
      <c r="N173" s="10">
        <f t="shared" si="22"/>
        <v>0</v>
      </c>
      <c r="O173" s="11">
        <f t="shared" si="23"/>
        <v>0</v>
      </c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spans="1:26" ht="17.25" customHeight="1" x14ac:dyDescent="0.2">
      <c r="A174" s="8" t="s">
        <v>132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10">
        <f>((F174)/(E174+F174+(Jan!E174+Fev!E174+Mar!E174+Abr!E174+Mai!E174+Jun!E174+Jul!E174+Ago!E174)))</f>
        <v>0</v>
      </c>
      <c r="M174" s="10">
        <f t="shared" si="21"/>
        <v>0</v>
      </c>
      <c r="N174" s="10">
        <f t="shared" si="22"/>
        <v>0</v>
      </c>
      <c r="O174" s="11">
        <f t="shared" si="23"/>
        <v>0</v>
      </c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spans="1:26" ht="17.25" customHeight="1" x14ac:dyDescent="0.2">
      <c r="A175" s="8" t="s">
        <v>133</v>
      </c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10">
        <f>((F175)/(E175+F175+(Jan!E175+Fev!E175+Mar!E175+Abr!E175+Mai!E175+Jun!E175+Jul!E175+Ago!E175)))</f>
        <v>0</v>
      </c>
      <c r="M175" s="10">
        <f t="shared" si="21"/>
        <v>0</v>
      </c>
      <c r="N175" s="10">
        <f t="shared" si="22"/>
        <v>0</v>
      </c>
      <c r="O175" s="11">
        <f t="shared" si="23"/>
        <v>0</v>
      </c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spans="1:26" ht="17.25" customHeight="1" x14ac:dyDescent="0.2">
      <c r="A176" s="8" t="s">
        <v>134</v>
      </c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10">
        <f>((F176)/(E176+F176+(Jan!E176+Fev!E176+Mar!E176+Abr!E176+Mai!E176+Jun!E176+Jul!E176+Ago!E176)))</f>
        <v>0</v>
      </c>
      <c r="M176" s="10">
        <f t="shared" si="21"/>
        <v>0</v>
      </c>
      <c r="N176" s="10">
        <f t="shared" si="22"/>
        <v>0</v>
      </c>
      <c r="O176" s="11">
        <f t="shared" si="23"/>
        <v>0</v>
      </c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spans="1:26" ht="17.25" customHeight="1" x14ac:dyDescent="0.2">
      <c r="A177" s="8" t="s">
        <v>135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10">
        <f>((F177)/(E177+F177+(Jan!E177+Fev!E177+Mar!E177+Abr!E177+Mai!E177+Jun!E177+Jul!E177+Ago!E177)))</f>
        <v>0</v>
      </c>
      <c r="M177" s="10">
        <f t="shared" si="21"/>
        <v>0</v>
      </c>
      <c r="N177" s="10">
        <f t="shared" si="22"/>
        <v>0</v>
      </c>
      <c r="O177" s="11">
        <f t="shared" si="23"/>
        <v>0</v>
      </c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spans="1:26" ht="17.25" customHeight="1" x14ac:dyDescent="0.2">
      <c r="A178" s="8" t="s">
        <v>136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10">
        <f>((F178)/(E178+F178+(Jan!E178+Fev!E178+Mar!E178+Abr!E178+Mai!E178+Jun!E178+Jul!E178+Ago!E178)))</f>
        <v>0</v>
      </c>
      <c r="M178" s="10">
        <f t="shared" si="21"/>
        <v>0</v>
      </c>
      <c r="N178" s="10">
        <f t="shared" si="22"/>
        <v>0</v>
      </c>
      <c r="O178" s="11">
        <f t="shared" si="23"/>
        <v>0</v>
      </c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spans="1:26" ht="17.25" customHeight="1" x14ac:dyDescent="0.2">
      <c r="A179" s="8" t="s">
        <v>137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10">
        <f>((F179)/(E179+F179+(Jan!E179+Fev!E179+Mar!E179+Abr!E179+Mai!E179+Jun!E179+Jul!E179+Ago!E179)))</f>
        <v>0</v>
      </c>
      <c r="M179" s="10">
        <f t="shared" si="21"/>
        <v>0</v>
      </c>
      <c r="N179" s="10">
        <f t="shared" si="22"/>
        <v>0</v>
      </c>
      <c r="O179" s="11">
        <f t="shared" si="23"/>
        <v>0</v>
      </c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spans="1:26" ht="17.25" customHeight="1" x14ac:dyDescent="0.2">
      <c r="A180" s="8" t="s">
        <v>138</v>
      </c>
      <c r="B180" s="9"/>
      <c r="C180" s="9"/>
      <c r="D180" s="9"/>
      <c r="E180" s="9"/>
      <c r="F180" s="9"/>
      <c r="G180" s="9"/>
      <c r="H180" s="9"/>
      <c r="I180" s="85"/>
      <c r="J180" s="9"/>
      <c r="K180" s="9"/>
      <c r="L180" s="10">
        <f>((F180)/(E180+F180+(Jan!E180+Fev!E180+Mar!E180+Abr!E180+Mai!E180+Jun!E180+Jul!E180+Ago!E180)))</f>
        <v>0</v>
      </c>
      <c r="M180" s="10">
        <f t="shared" si="21"/>
        <v>0</v>
      </c>
      <c r="N180" s="10">
        <f t="shared" si="22"/>
        <v>0</v>
      </c>
      <c r="O180" s="11">
        <f t="shared" si="23"/>
        <v>0</v>
      </c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spans="1:26" ht="17.25" customHeight="1" x14ac:dyDescent="0.2">
      <c r="A181" s="8" t="s">
        <v>139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10">
        <f>((F181)/(E181+F181+(Jan!E181+Fev!E181+Mar!E181+Abr!E181+Mai!E181+Jun!E181+Jul!E181+Ago!E181)))</f>
        <v>0</v>
      </c>
      <c r="M181" s="10">
        <f t="shared" si="21"/>
        <v>0</v>
      </c>
      <c r="N181" s="10">
        <f t="shared" si="22"/>
        <v>0</v>
      </c>
      <c r="O181" s="11">
        <f t="shared" si="23"/>
        <v>0</v>
      </c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spans="1:26" ht="17.25" customHeight="1" x14ac:dyDescent="0.2">
      <c r="A182" s="8" t="s">
        <v>140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10">
        <f>((F182)/(E182+F182+(Jan!E182+Fev!E182+Mar!E182+Abr!E182+Mai!E182+Jun!E182+Jul!E182+Ago!E182)))</f>
        <v>0</v>
      </c>
      <c r="M182" s="10">
        <f t="shared" si="21"/>
        <v>0</v>
      </c>
      <c r="N182" s="10">
        <f t="shared" si="22"/>
        <v>0</v>
      </c>
      <c r="O182" s="11">
        <f t="shared" si="23"/>
        <v>0</v>
      </c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spans="1:26" ht="17.25" customHeight="1" x14ac:dyDescent="0.2">
      <c r="A183" s="8" t="s">
        <v>141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10">
        <f>((F183)/(E183+F183+(Jan!E183+Fev!E183+Mar!E183+Abr!E183+Mai!E183+Jun!E183+Jul!E183+Ago!E183)))</f>
        <v>0</v>
      </c>
      <c r="M183" s="10">
        <f t="shared" si="21"/>
        <v>0</v>
      </c>
      <c r="N183" s="10">
        <f t="shared" si="22"/>
        <v>0</v>
      </c>
      <c r="O183" s="11">
        <f t="shared" si="23"/>
        <v>0</v>
      </c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spans="1:26" ht="17.25" customHeight="1" x14ac:dyDescent="0.2">
      <c r="A184" s="8" t="s">
        <v>142</v>
      </c>
      <c r="B184" s="9"/>
      <c r="C184" s="9"/>
      <c r="D184" s="9"/>
      <c r="E184" s="9"/>
      <c r="F184" s="9"/>
      <c r="G184" s="9"/>
      <c r="H184" s="9"/>
      <c r="I184" s="85"/>
      <c r="J184" s="9"/>
      <c r="K184" s="9"/>
      <c r="L184" s="10">
        <f>((F184)/(E184+F184+(Jan!E184+Fev!E184+Mar!E184+Abr!E184+Mai!E184+Jun!E184+Jul!E184+Ago!E184)))</f>
        <v>0</v>
      </c>
      <c r="M184" s="10">
        <f t="shared" si="21"/>
        <v>0</v>
      </c>
      <c r="N184" s="10">
        <f t="shared" si="22"/>
        <v>0</v>
      </c>
      <c r="O184" s="11">
        <f t="shared" si="23"/>
        <v>0</v>
      </c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spans="1:26" ht="17.25" customHeight="1" x14ac:dyDescent="0.2">
      <c r="A185" s="8" t="s">
        <v>143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10">
        <f>((F185)/(E185+F185+(Jan!E185+Fev!E185+Mar!E185+Abr!E185+Mai!E185+Jun!E185+Jul!E185+Ago!E185)))</f>
        <v>0</v>
      </c>
      <c r="M185" s="10">
        <f t="shared" si="21"/>
        <v>0</v>
      </c>
      <c r="N185" s="10">
        <f t="shared" si="22"/>
        <v>0</v>
      </c>
      <c r="O185" s="11">
        <f t="shared" si="23"/>
        <v>0</v>
      </c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spans="1:26" ht="17.25" customHeight="1" x14ac:dyDescent="0.2">
      <c r="A186" s="8" t="s">
        <v>144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10">
        <f>((F186)/(E186+F186+(Jan!E186+Fev!E186+Mar!E186+Abr!E186+Mai!E186+Jun!E186+Jul!E186+Ago!E186)))</f>
        <v>0</v>
      </c>
      <c r="M186" s="10">
        <f t="shared" si="21"/>
        <v>0</v>
      </c>
      <c r="N186" s="10">
        <f t="shared" si="22"/>
        <v>0</v>
      </c>
      <c r="O186" s="11">
        <f t="shared" si="23"/>
        <v>0</v>
      </c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spans="1:26" ht="17.25" customHeight="1" x14ac:dyDescent="0.2">
      <c r="A187" s="8" t="s">
        <v>145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10">
        <f>((F187)/(E187+F187+(Jan!E187+Fev!E187+Mar!E187+Abr!E187+Mai!E187+Jun!E187+Jul!E187+Ago!E187)))</f>
        <v>0</v>
      </c>
      <c r="M187" s="10">
        <f t="shared" si="21"/>
        <v>0</v>
      </c>
      <c r="N187" s="10">
        <f t="shared" si="22"/>
        <v>0</v>
      </c>
      <c r="O187" s="11">
        <f t="shared" si="23"/>
        <v>0</v>
      </c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spans="1:26" ht="17.25" customHeight="1" x14ac:dyDescent="0.2">
      <c r="A188" s="8" t="s">
        <v>146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10">
        <f>((F188)/(E188+F188+(Jan!E188+Fev!E188+Mar!E188+Abr!E188+Mai!E188+Jun!E188+Jul!E188+Ago!E188)))</f>
        <v>0</v>
      </c>
      <c r="M188" s="10">
        <f t="shared" si="21"/>
        <v>0</v>
      </c>
      <c r="N188" s="10">
        <f t="shared" si="22"/>
        <v>0</v>
      </c>
      <c r="O188" s="11">
        <f t="shared" si="23"/>
        <v>0</v>
      </c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spans="1:26" ht="17.25" customHeight="1" x14ac:dyDescent="0.2">
      <c r="A189" s="8" t="s">
        <v>147</v>
      </c>
      <c r="B189" s="9"/>
      <c r="C189" s="9"/>
      <c r="D189" s="9"/>
      <c r="E189" s="9"/>
      <c r="F189" s="9"/>
      <c r="G189" s="9"/>
      <c r="H189" s="9"/>
      <c r="I189" s="85"/>
      <c r="J189" s="9"/>
      <c r="K189" s="9"/>
      <c r="L189" s="10">
        <f>((F189)/(E189+F189+(Jan!E189+Fev!E189+Mar!E189+Abr!E189+Mai!E189+Jun!E189+Jul!E189+Ago!E189)))</f>
        <v>0</v>
      </c>
      <c r="M189" s="10">
        <f t="shared" si="21"/>
        <v>0</v>
      </c>
      <c r="N189" s="10">
        <f t="shared" si="22"/>
        <v>0</v>
      </c>
      <c r="O189" s="11">
        <f t="shared" si="23"/>
        <v>0</v>
      </c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spans="1:26" ht="17.25" customHeight="1" x14ac:dyDescent="0.2">
      <c r="A190" s="8" t="s">
        <v>148</v>
      </c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10">
        <f>((F190)/(E190+F190+(Jan!E190+Fev!E190+Mar!E190+Abr!E190+Mai!E190+Jun!E190+Jul!E190+Ago!E190)))</f>
        <v>0</v>
      </c>
      <c r="M190" s="10">
        <f t="shared" si="21"/>
        <v>0</v>
      </c>
      <c r="N190" s="10">
        <f t="shared" si="22"/>
        <v>0</v>
      </c>
      <c r="O190" s="11">
        <f t="shared" si="23"/>
        <v>0</v>
      </c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spans="1:26" ht="17.25" customHeight="1" x14ac:dyDescent="0.2">
      <c r="A191" s="8" t="s">
        <v>149</v>
      </c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10">
        <f>((F191)/(E191+F191+(Jan!E191+Fev!E191+Mar!E191+Abr!E191+Mai!E191+Jun!E191+Jul!E191+Ago!E191)))</f>
        <v>0</v>
      </c>
      <c r="M191" s="10">
        <f t="shared" si="21"/>
        <v>0</v>
      </c>
      <c r="N191" s="10">
        <f t="shared" si="22"/>
        <v>0</v>
      </c>
      <c r="O191" s="11">
        <f t="shared" si="23"/>
        <v>0</v>
      </c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spans="1:26" ht="17.25" customHeight="1" x14ac:dyDescent="0.2">
      <c r="A192" s="8" t="s">
        <v>150</v>
      </c>
      <c r="B192" s="9"/>
      <c r="C192" s="9"/>
      <c r="D192" s="9"/>
      <c r="E192" s="9"/>
      <c r="F192" s="9"/>
      <c r="G192" s="9"/>
      <c r="H192" s="9"/>
      <c r="I192" s="85"/>
      <c r="J192" s="9"/>
      <c r="K192" s="9"/>
      <c r="L192" s="10">
        <f>((F192)/(E192+F192+(Jan!E192+Fev!E192+Mar!E192+Abr!E192+Mai!E192+Jun!E192+Jul!E192+Ago!E192)))</f>
        <v>0</v>
      </c>
      <c r="M192" s="10">
        <f t="shared" si="21"/>
        <v>0</v>
      </c>
      <c r="N192" s="10">
        <f t="shared" si="22"/>
        <v>0</v>
      </c>
      <c r="O192" s="11">
        <f t="shared" si="23"/>
        <v>0</v>
      </c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spans="1:26" ht="17.25" customHeight="1" x14ac:dyDescent="0.2">
      <c r="A193" s="14" t="s">
        <v>151</v>
      </c>
      <c r="B193" s="15">
        <f t="shared" ref="B193:K193" si="24">SUM(B164:B192)</f>
        <v>0</v>
      </c>
      <c r="C193" s="15">
        <f t="shared" si="24"/>
        <v>0</v>
      </c>
      <c r="D193" s="15">
        <f t="shared" si="24"/>
        <v>0</v>
      </c>
      <c r="E193" s="15">
        <f t="shared" si="24"/>
        <v>0</v>
      </c>
      <c r="F193" s="15">
        <f t="shared" si="24"/>
        <v>0</v>
      </c>
      <c r="G193" s="15">
        <f t="shared" si="24"/>
        <v>0</v>
      </c>
      <c r="H193" s="15">
        <f t="shared" si="24"/>
        <v>0</v>
      </c>
      <c r="I193" s="15">
        <f t="shared" si="24"/>
        <v>0</v>
      </c>
      <c r="J193" s="15">
        <f t="shared" si="24"/>
        <v>0</v>
      </c>
      <c r="K193" s="15">
        <f t="shared" si="24"/>
        <v>0</v>
      </c>
      <c r="L193" s="16">
        <f>((F193)/(E193+F193+(Jan!E193+Fev!E193+Mar!E193+Abr!E193+Mai!E193+Jun!E193+Jul!E193+Ago!E193)))</f>
        <v>0</v>
      </c>
      <c r="M193" s="16">
        <f t="shared" si="21"/>
        <v>0</v>
      </c>
      <c r="N193" s="17">
        <f t="shared" si="22"/>
        <v>0</v>
      </c>
      <c r="O193" s="17">
        <f t="shared" si="23"/>
        <v>0</v>
      </c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spans="1:26" ht="132" customHeight="1" x14ac:dyDescent="0.2">
      <c r="A194" s="4" t="s">
        <v>152</v>
      </c>
      <c r="B194" s="5" t="s">
        <v>1</v>
      </c>
      <c r="C194" s="5" t="s">
        <v>2</v>
      </c>
      <c r="D194" s="5" t="s">
        <v>3</v>
      </c>
      <c r="E194" s="5" t="s">
        <v>4</v>
      </c>
      <c r="F194" s="5" t="s">
        <v>5</v>
      </c>
      <c r="G194" s="5" t="s">
        <v>6</v>
      </c>
      <c r="H194" s="5" t="s">
        <v>7</v>
      </c>
      <c r="I194" s="5" t="s">
        <v>8</v>
      </c>
      <c r="J194" s="5" t="s">
        <v>9</v>
      </c>
      <c r="K194" s="5" t="s">
        <v>10</v>
      </c>
      <c r="L194" s="6" t="s">
        <v>11</v>
      </c>
      <c r="M194" s="6" t="s">
        <v>12</v>
      </c>
      <c r="N194" s="6" t="s">
        <v>13</v>
      </c>
      <c r="O194" s="7" t="s">
        <v>14</v>
      </c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spans="1:26" ht="12.75" customHeight="1" x14ac:dyDescent="0.2">
      <c r="A195" s="8" t="s">
        <v>153</v>
      </c>
      <c r="B195" s="9"/>
      <c r="C195" s="9"/>
      <c r="D195" s="9"/>
      <c r="E195" s="9"/>
      <c r="F195" s="9"/>
      <c r="G195" s="9"/>
      <c r="H195" s="9"/>
      <c r="I195" s="9"/>
      <c r="J195" s="9"/>
      <c r="K195" s="85"/>
      <c r="L195" s="10">
        <f>((F195)/(E195+F195+(Jan!E195+Fev!E195+Mar!E195+Abr!E195+Mai!E195+Jun!E195+Jul!E195+Ago!E195)))</f>
        <v>0</v>
      </c>
      <c r="M195" s="10">
        <f t="shared" ref="M195:M200" si="25">IF(D195=0,0%,(J195)/D195)</f>
        <v>0</v>
      </c>
      <c r="N195" s="10">
        <f t="shared" ref="N195:N200" si="26">IF(D195=0,0%,(E195)/D195)</f>
        <v>0</v>
      </c>
      <c r="O195" s="11">
        <f t="shared" ref="O195:O200" si="27">IF(J195=0,0%,I195/J195)</f>
        <v>0</v>
      </c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 spans="1:26" ht="12.75" customHeight="1" x14ac:dyDescent="0.2">
      <c r="A196" s="8" t="s">
        <v>154</v>
      </c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10">
        <f>((F196)/(E196+F196+(Jan!E196+Fev!E196+Mar!E196+Abr!E196+Mai!E196+Jun!E196+Jul!E196+Ago!E196)))</f>
        <v>0</v>
      </c>
      <c r="M196" s="10">
        <f t="shared" si="25"/>
        <v>0</v>
      </c>
      <c r="N196" s="10">
        <f t="shared" si="26"/>
        <v>0</v>
      </c>
      <c r="O196" s="11">
        <f t="shared" si="27"/>
        <v>0</v>
      </c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 spans="1:26" ht="12.75" customHeight="1" x14ac:dyDescent="0.2">
      <c r="A197" s="8" t="s">
        <v>155</v>
      </c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10">
        <f>((F197)/(E197+F197+(Jan!E197+Fev!E197+Mar!E197+Abr!E197+Mai!E197+Jun!E197+Jul!E197+Ago!E197)))</f>
        <v>0</v>
      </c>
      <c r="M197" s="10">
        <f t="shared" si="25"/>
        <v>0</v>
      </c>
      <c r="N197" s="10">
        <f t="shared" si="26"/>
        <v>0</v>
      </c>
      <c r="O197" s="11">
        <f t="shared" si="27"/>
        <v>0</v>
      </c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 spans="1:26" ht="12.75" customHeight="1" x14ac:dyDescent="0.2">
      <c r="A198" s="8" t="s">
        <v>156</v>
      </c>
      <c r="B198" s="85"/>
      <c r="C198" s="85"/>
      <c r="D198" s="9"/>
      <c r="E198" s="9"/>
      <c r="F198" s="9"/>
      <c r="G198" s="9"/>
      <c r="H198" s="9"/>
      <c r="I198" s="9"/>
      <c r="J198" s="9"/>
      <c r="K198" s="9"/>
      <c r="L198" s="10">
        <f>((F198)/(E198+F198+(Jan!E198+Fev!E198+Mar!E198+Abr!E198+Mai!E198+Jun!E198+Jul!E198+Ago!E198)))</f>
        <v>0</v>
      </c>
      <c r="M198" s="10">
        <f t="shared" si="25"/>
        <v>0</v>
      </c>
      <c r="N198" s="10">
        <f t="shared" si="26"/>
        <v>0</v>
      </c>
      <c r="O198" s="11">
        <f t="shared" si="27"/>
        <v>0</v>
      </c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 spans="1:26" ht="12.75" customHeight="1" x14ac:dyDescent="0.2">
      <c r="A199" s="8" t="s">
        <v>157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10">
        <f>((F199)/(E199+F199+(Jan!E199+Fev!E199+Mar!E199+Abr!E199+Mai!E199+Jun!E199+Jul!E199+Ago!E199)))</f>
        <v>0</v>
      </c>
      <c r="M199" s="10">
        <f t="shared" si="25"/>
        <v>0</v>
      </c>
      <c r="N199" s="10">
        <f t="shared" si="26"/>
        <v>0</v>
      </c>
      <c r="O199" s="11">
        <f t="shared" si="27"/>
        <v>0</v>
      </c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</row>
    <row r="200" spans="1:26" ht="12.75" customHeight="1" x14ac:dyDescent="0.2">
      <c r="A200" s="8" t="s">
        <v>158</v>
      </c>
      <c r="B200" s="85"/>
      <c r="C200" s="9"/>
      <c r="D200" s="9"/>
      <c r="E200" s="9"/>
      <c r="F200" s="9"/>
      <c r="G200" s="9"/>
      <c r="H200" s="9"/>
      <c r="I200" s="9"/>
      <c r="J200" s="9"/>
      <c r="K200" s="9"/>
      <c r="L200" s="10">
        <f>((F200)/(E200+F200+(Jan!E200+Fev!E200+Mar!E200+Abr!E200+Mai!E200+Jun!E200+Jul!E200+Ago!E200)))</f>
        <v>0</v>
      </c>
      <c r="M200" s="10">
        <f t="shared" si="25"/>
        <v>0</v>
      </c>
      <c r="N200" s="10">
        <f t="shared" si="26"/>
        <v>0</v>
      </c>
      <c r="O200" s="11">
        <f t="shared" si="27"/>
        <v>0</v>
      </c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</row>
    <row r="201" spans="1:26" ht="17.25" customHeight="1" x14ac:dyDescent="0.2">
      <c r="A201" s="103" t="s">
        <v>159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5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</row>
    <row r="202" spans="1:26" ht="17.25" customHeight="1" x14ac:dyDescent="0.2">
      <c r="A202" s="8" t="s">
        <v>160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10">
        <f>((F202)/(E202+F202+(Jan!E202+Fev!E202+Mar!E202+Abr!E202+Mai!E202+Jun!E202+Jul!E202+Ago!E202)))</f>
        <v>0</v>
      </c>
      <c r="M202" s="10">
        <f t="shared" ref="M202:M221" si="28">IF(D202=0,0%,(J202)/D202)</f>
        <v>0</v>
      </c>
      <c r="N202" s="10">
        <f t="shared" ref="N202:N221" si="29">IF(D202=0,0%,(E202)/D202)</f>
        <v>0</v>
      </c>
      <c r="O202" s="11">
        <f t="shared" ref="O202:O215" si="30">IF(J202=0,0%,I202/J202)</f>
        <v>0</v>
      </c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</row>
    <row r="203" spans="1:26" ht="17.25" customHeight="1" x14ac:dyDescent="0.2">
      <c r="A203" s="8" t="s">
        <v>161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10">
        <f>((F203)/(E203+F203+(Jan!E203+Fev!E203+Mar!E203+Abr!E203+Mai!E203+Jun!E203+Jul!E203+Ago!E203)))</f>
        <v>0</v>
      </c>
      <c r="M203" s="10">
        <f t="shared" si="28"/>
        <v>0</v>
      </c>
      <c r="N203" s="10">
        <f t="shared" si="29"/>
        <v>0</v>
      </c>
      <c r="O203" s="11">
        <f t="shared" si="30"/>
        <v>0</v>
      </c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</row>
    <row r="204" spans="1:26" ht="12.75" customHeight="1" x14ac:dyDescent="0.2">
      <c r="A204" s="8" t="s">
        <v>162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10">
        <f>((F204)/(E204+F204+(Jan!E204+Fev!E204+Mar!E204+Abr!E204+Mai!E204+Jun!E204+Jul!E204+Ago!E204)))</f>
        <v>0</v>
      </c>
      <c r="M204" s="10">
        <f t="shared" si="28"/>
        <v>0</v>
      </c>
      <c r="N204" s="10">
        <f t="shared" si="29"/>
        <v>0</v>
      </c>
      <c r="O204" s="11">
        <f t="shared" si="30"/>
        <v>0</v>
      </c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</row>
    <row r="205" spans="1:26" ht="17.25" customHeight="1" x14ac:dyDescent="0.2">
      <c r="A205" s="8" t="s">
        <v>163</v>
      </c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10">
        <f>((F205)/(E205+F205+(Jan!E205+Fev!E205+Mar!E205+Abr!E205+Mai!E205+Jun!E205+Jul!E205+Ago!E205)))</f>
        <v>0</v>
      </c>
      <c r="M205" s="10">
        <f t="shared" si="28"/>
        <v>0</v>
      </c>
      <c r="N205" s="10">
        <f t="shared" si="29"/>
        <v>0</v>
      </c>
      <c r="O205" s="11">
        <f t="shared" si="30"/>
        <v>0</v>
      </c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</row>
    <row r="206" spans="1:26" ht="17.25" customHeight="1" x14ac:dyDescent="0.2">
      <c r="A206" s="8" t="s">
        <v>164</v>
      </c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10">
        <f>((F206)/(E206+F206+(Jan!E206+Fev!E206+Mar!E206+Abr!E206+Mai!E206+Jun!E206+Jul!E206+Ago!E206)))</f>
        <v>0</v>
      </c>
      <c r="M206" s="10">
        <f t="shared" si="28"/>
        <v>0</v>
      </c>
      <c r="N206" s="10">
        <f t="shared" si="29"/>
        <v>0</v>
      </c>
      <c r="O206" s="11">
        <f t="shared" si="30"/>
        <v>0</v>
      </c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</row>
    <row r="207" spans="1:26" ht="17.25" customHeight="1" x14ac:dyDescent="0.2">
      <c r="A207" s="8" t="s">
        <v>165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10">
        <f>((F207)/(E207+F207+(Jan!E207+Fev!E207+Mar!E207+Abr!E207+Mai!E207+Jun!E207+Jul!E207+Ago!E207)))</f>
        <v>0</v>
      </c>
      <c r="M207" s="10">
        <f t="shared" si="28"/>
        <v>0</v>
      </c>
      <c r="N207" s="10">
        <f t="shared" si="29"/>
        <v>0</v>
      </c>
      <c r="O207" s="11">
        <f t="shared" si="30"/>
        <v>0</v>
      </c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 spans="1:26" ht="17.25" customHeight="1" x14ac:dyDescent="0.2">
      <c r="A208" s="8" t="s">
        <v>166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10">
        <f>((F208)/(E208+F208+(Jan!E208+Fev!E208+Mar!E208+Abr!E208+Mai!E208+Jun!E208+Jul!E208+Ago!E208)))</f>
        <v>0</v>
      </c>
      <c r="M208" s="10">
        <f t="shared" si="28"/>
        <v>0</v>
      </c>
      <c r="N208" s="10">
        <f t="shared" si="29"/>
        <v>0</v>
      </c>
      <c r="O208" s="11">
        <f t="shared" si="30"/>
        <v>0</v>
      </c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 spans="1:26" ht="17.25" customHeight="1" x14ac:dyDescent="0.2">
      <c r="A209" s="8" t="s">
        <v>167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10">
        <f>((F209)/(E209+F209+(Jan!E209+Fev!E209+Mar!E209+Abr!E209+Mai!E209+Jun!E209+Jul!E209+Ago!E209)))</f>
        <v>0</v>
      </c>
      <c r="M209" s="10">
        <f t="shared" si="28"/>
        <v>0</v>
      </c>
      <c r="N209" s="10">
        <f t="shared" si="29"/>
        <v>0</v>
      </c>
      <c r="O209" s="11">
        <f t="shared" si="30"/>
        <v>0</v>
      </c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 spans="1:26" ht="17.25" customHeight="1" x14ac:dyDescent="0.2">
      <c r="A210" s="8" t="s">
        <v>168</v>
      </c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10">
        <f>((F210)/(E210+F210+(Jan!E210+Fev!E210+Mar!E210+Abr!E210+Mai!E210+Jun!E210+Jul!E210+Ago!E210)))</f>
        <v>0</v>
      </c>
      <c r="M210" s="10">
        <f t="shared" si="28"/>
        <v>0</v>
      </c>
      <c r="N210" s="10">
        <f t="shared" si="29"/>
        <v>0</v>
      </c>
      <c r="O210" s="11">
        <f t="shared" si="30"/>
        <v>0</v>
      </c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 spans="1:26" ht="17.25" customHeight="1" x14ac:dyDescent="0.2">
      <c r="A211" s="8" t="s">
        <v>169</v>
      </c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10">
        <f>((F211)/(E211+F211+(Jan!E211+Fev!E211+Mar!E211+Abr!E211+Mai!E211+Jun!E211+Jul!E211+Ago!E211)))</f>
        <v>0</v>
      </c>
      <c r="M211" s="10">
        <f t="shared" si="28"/>
        <v>0</v>
      </c>
      <c r="N211" s="10">
        <f t="shared" si="29"/>
        <v>0</v>
      </c>
      <c r="O211" s="11">
        <f t="shared" si="30"/>
        <v>0</v>
      </c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</row>
    <row r="212" spans="1:26" ht="17.25" customHeight="1" x14ac:dyDescent="0.2">
      <c r="A212" s="8" t="s">
        <v>170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10">
        <f>((F212)/(E212+F212+(Jan!E212+Fev!E212+Mar!E212+Abr!E212+Mai!E212+Jun!E212+Jul!E212+Ago!E212)))</f>
        <v>0</v>
      </c>
      <c r="M212" s="10">
        <f t="shared" si="28"/>
        <v>0</v>
      </c>
      <c r="N212" s="10">
        <f t="shared" si="29"/>
        <v>0</v>
      </c>
      <c r="O212" s="11">
        <f t="shared" si="30"/>
        <v>0</v>
      </c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</row>
    <row r="213" spans="1:26" ht="17.25" customHeight="1" x14ac:dyDescent="0.2">
      <c r="A213" s="8" t="s">
        <v>171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10">
        <f>((F213)/(E213+F213+(Jan!E213+Fev!E213+Mar!E213+Abr!E213+Mai!E213+Jun!E213+Jul!E213+Ago!E213)))</f>
        <v>0</v>
      </c>
      <c r="M213" s="10">
        <f t="shared" si="28"/>
        <v>0</v>
      </c>
      <c r="N213" s="10">
        <f t="shared" si="29"/>
        <v>0</v>
      </c>
      <c r="O213" s="11">
        <f t="shared" si="30"/>
        <v>0</v>
      </c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 spans="1:26" ht="17.25" customHeight="1" x14ac:dyDescent="0.2">
      <c r="A214" s="8" t="s">
        <v>172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10">
        <f>((F214)/(E214+F214+(Jan!E214+Fev!E214+Mar!E214+Abr!E214+Mai!E214+Jun!E214+Jul!E214+Ago!E214)))</f>
        <v>0</v>
      </c>
      <c r="M214" s="10">
        <f t="shared" si="28"/>
        <v>0</v>
      </c>
      <c r="N214" s="10">
        <f t="shared" si="29"/>
        <v>0</v>
      </c>
      <c r="O214" s="11">
        <f t="shared" si="30"/>
        <v>0</v>
      </c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 spans="1:26" ht="17.25" customHeight="1" x14ac:dyDescent="0.2">
      <c r="A215" s="8" t="s">
        <v>173</v>
      </c>
      <c r="B215" s="9"/>
      <c r="C215" s="85"/>
      <c r="D215" s="9"/>
      <c r="E215" s="9"/>
      <c r="F215" s="9"/>
      <c r="G215" s="9"/>
      <c r="H215" s="9"/>
      <c r="I215" s="9"/>
      <c r="J215" s="9"/>
      <c r="K215" s="9"/>
      <c r="L215" s="10">
        <f>((F215)/(E215+F215+(Jan!E215+Fev!E215+Mar!E215+Abr!E215+Mai!E215+Jun!E215+Jul!E215+Ago!E215)))</f>
        <v>0</v>
      </c>
      <c r="M215" s="10">
        <f t="shared" si="28"/>
        <v>0</v>
      </c>
      <c r="N215" s="10">
        <f t="shared" si="29"/>
        <v>0</v>
      </c>
      <c r="O215" s="11">
        <f t="shared" si="30"/>
        <v>0</v>
      </c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 spans="1:26" ht="26.25" customHeight="1" x14ac:dyDescent="0.2">
      <c r="A216" s="8" t="s">
        <v>174</v>
      </c>
      <c r="B216" s="85"/>
      <c r="C216" s="85"/>
      <c r="D216" s="9"/>
      <c r="E216" s="9"/>
      <c r="F216" s="9"/>
      <c r="G216" s="9"/>
      <c r="H216" s="9"/>
      <c r="I216" s="85"/>
      <c r="J216" s="9"/>
      <c r="K216" s="9"/>
      <c r="L216" s="10">
        <f>((F216)/(E216+F216+(Jan!E216+Fev!E216+Mar!E216+Abr!E216+Mai!E216+Jun!E216+Jul!E216+Ago!E216)))</f>
        <v>0</v>
      </c>
      <c r="M216" s="10">
        <f t="shared" si="28"/>
        <v>0</v>
      </c>
      <c r="N216" s="86">
        <f t="shared" si="29"/>
        <v>0</v>
      </c>
      <c r="O216" s="11" t="s">
        <v>16</v>
      </c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 spans="1:26" ht="26.25" customHeight="1" x14ac:dyDescent="0.2">
      <c r="A217" s="8" t="s">
        <v>175</v>
      </c>
      <c r="B217" s="85"/>
      <c r="C217" s="85"/>
      <c r="D217" s="9"/>
      <c r="E217" s="9"/>
      <c r="F217" s="9"/>
      <c r="G217" s="9"/>
      <c r="H217" s="9"/>
      <c r="I217" s="85"/>
      <c r="J217" s="9"/>
      <c r="K217" s="9"/>
      <c r="L217" s="10">
        <f>((F217)/(E217+F217+(Jan!E217+Fev!E217+Mar!E217+Abr!E217+Mai!E217+Jun!E217+Jul!E217+Ago!E217)))</f>
        <v>0</v>
      </c>
      <c r="M217" s="10">
        <f t="shared" si="28"/>
        <v>0</v>
      </c>
      <c r="N217" s="86">
        <f t="shared" si="29"/>
        <v>0</v>
      </c>
      <c r="O217" s="11" t="s">
        <v>16</v>
      </c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 spans="1:26" ht="26.25" customHeight="1" x14ac:dyDescent="0.2">
      <c r="A218" s="8" t="s">
        <v>176</v>
      </c>
      <c r="B218" s="85"/>
      <c r="C218" s="85"/>
      <c r="D218" s="9"/>
      <c r="E218" s="9"/>
      <c r="F218" s="9"/>
      <c r="G218" s="9"/>
      <c r="H218" s="9"/>
      <c r="I218" s="85"/>
      <c r="J218" s="9"/>
      <c r="K218" s="9"/>
      <c r="L218" s="10">
        <f>((F218)/(E218+F218+(Jan!E219+Fev!E219+Mar!E219+Abr!E219+Mai!E219+Jun!E219+Jul!E219+Ago!E219)))</f>
        <v>0</v>
      </c>
      <c r="M218" s="10">
        <f t="shared" si="28"/>
        <v>0</v>
      </c>
      <c r="N218" s="86">
        <f t="shared" si="29"/>
        <v>0</v>
      </c>
      <c r="O218" s="11" t="s">
        <v>16</v>
      </c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 spans="1:26" ht="17.25" customHeight="1" x14ac:dyDescent="0.2">
      <c r="A219" s="4" t="s">
        <v>177</v>
      </c>
      <c r="B219" s="19">
        <f t="shared" ref="B219:K219" si="31">SUM(B195:B218)</f>
        <v>0</v>
      </c>
      <c r="C219" s="19">
        <f t="shared" si="31"/>
        <v>0</v>
      </c>
      <c r="D219" s="19">
        <f t="shared" si="31"/>
        <v>0</v>
      </c>
      <c r="E219" s="19">
        <f t="shared" si="31"/>
        <v>0</v>
      </c>
      <c r="F219" s="19">
        <f t="shared" si="31"/>
        <v>0</v>
      </c>
      <c r="G219" s="19">
        <f t="shared" si="31"/>
        <v>0</v>
      </c>
      <c r="H219" s="19">
        <f t="shared" si="31"/>
        <v>0</v>
      </c>
      <c r="I219" s="19">
        <f t="shared" si="31"/>
        <v>0</v>
      </c>
      <c r="J219" s="19">
        <f t="shared" si="31"/>
        <v>0</v>
      </c>
      <c r="K219" s="19">
        <f t="shared" si="31"/>
        <v>0</v>
      </c>
      <c r="L219" s="40">
        <f>((F219)/(E219+F219+(Jan!E219+Fev!E219+Mar!E219+Abr!E219+Mai!E219+Jun!E219+Jul!E219+Ago!E219)))</f>
        <v>0</v>
      </c>
      <c r="M219" s="40">
        <f t="shared" si="28"/>
        <v>0</v>
      </c>
      <c r="N219" s="21">
        <f t="shared" si="29"/>
        <v>0</v>
      </c>
      <c r="O219" s="21">
        <f t="shared" ref="O219:O221" si="32">IF(J219=0,0%,I219/J219)</f>
        <v>0</v>
      </c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 spans="1:26" ht="17.25" customHeight="1" x14ac:dyDescent="0.2">
      <c r="A220" s="4" t="s">
        <v>178</v>
      </c>
      <c r="B220" s="19">
        <f t="shared" ref="B220:K220" si="33">SUM(B122,B162,B193)</f>
        <v>0</v>
      </c>
      <c r="C220" s="19">
        <f t="shared" si="33"/>
        <v>0</v>
      </c>
      <c r="D220" s="19">
        <f t="shared" si="33"/>
        <v>0</v>
      </c>
      <c r="E220" s="19">
        <f t="shared" si="33"/>
        <v>0</v>
      </c>
      <c r="F220" s="19">
        <f t="shared" si="33"/>
        <v>0</v>
      </c>
      <c r="G220" s="19">
        <f t="shared" si="33"/>
        <v>0</v>
      </c>
      <c r="H220" s="19">
        <f t="shared" si="33"/>
        <v>0</v>
      </c>
      <c r="I220" s="19">
        <f t="shared" si="33"/>
        <v>0</v>
      </c>
      <c r="J220" s="19">
        <f t="shared" si="33"/>
        <v>0</v>
      </c>
      <c r="K220" s="19">
        <f t="shared" si="33"/>
        <v>0</v>
      </c>
      <c r="L220" s="40">
        <f>((F220)/(E220+F220+(Jan!E220+Fev!E220+Mar!E220+Abr!E220+Mai!E220+Jun!E220+Jul!E220+Ago!E220)))</f>
        <v>0</v>
      </c>
      <c r="M220" s="40">
        <f t="shared" si="28"/>
        <v>0</v>
      </c>
      <c r="N220" s="22">
        <f t="shared" si="29"/>
        <v>0</v>
      </c>
      <c r="O220" s="22">
        <f t="shared" si="32"/>
        <v>0</v>
      </c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 spans="1:26" ht="17.25" customHeight="1" x14ac:dyDescent="0.2">
      <c r="A221" s="23" t="s">
        <v>179</v>
      </c>
      <c r="B221" s="24">
        <f t="shared" ref="B221:K221" si="34">B219+B220</f>
        <v>0</v>
      </c>
      <c r="C221" s="24">
        <f t="shared" si="34"/>
        <v>0</v>
      </c>
      <c r="D221" s="24">
        <f t="shared" si="34"/>
        <v>0</v>
      </c>
      <c r="E221" s="24">
        <f t="shared" si="34"/>
        <v>0</v>
      </c>
      <c r="F221" s="24">
        <f t="shared" si="34"/>
        <v>0</v>
      </c>
      <c r="G221" s="24">
        <f t="shared" si="34"/>
        <v>0</v>
      </c>
      <c r="H221" s="24">
        <f t="shared" si="34"/>
        <v>0</v>
      </c>
      <c r="I221" s="24">
        <f t="shared" si="34"/>
        <v>0</v>
      </c>
      <c r="J221" s="24">
        <f t="shared" si="34"/>
        <v>0</v>
      </c>
      <c r="K221" s="24">
        <f t="shared" si="34"/>
        <v>0</v>
      </c>
      <c r="L221" s="87">
        <f>((F221)/(E221+F221+(Jan!E221+Fev!E221+Mar!E221+Abr!E221+Mai!E221+Jun!E221+Jul!E221+Ago!E221)))</f>
        <v>0</v>
      </c>
      <c r="M221" s="87">
        <f t="shared" si="28"/>
        <v>0</v>
      </c>
      <c r="N221" s="25">
        <f t="shared" si="29"/>
        <v>0</v>
      </c>
      <c r="O221" s="25">
        <f t="shared" si="32"/>
        <v>0</v>
      </c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 spans="1:26" ht="23.25" customHeight="1" x14ac:dyDescent="0.2">
      <c r="A222" s="106" t="s">
        <v>180</v>
      </c>
      <c r="B222" s="107"/>
      <c r="C222" s="107"/>
      <c r="D222" s="107"/>
      <c r="E222" s="107"/>
      <c r="F222" s="107"/>
      <c r="G222" s="107"/>
      <c r="H222" s="107"/>
      <c r="I222" s="107"/>
      <c r="J222" s="26"/>
      <c r="K222" s="26"/>
      <c r="L222" s="27"/>
      <c r="M222" s="27"/>
      <c r="N222" s="27"/>
      <c r="O222" s="27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13" t="s">
        <v>181</v>
      </c>
      <c r="B223" s="98"/>
      <c r="C223" s="98"/>
      <c r="D223" s="98"/>
      <c r="E223" s="98"/>
      <c r="F223" s="2"/>
      <c r="G223" s="2"/>
      <c r="H223" s="2"/>
      <c r="I223" s="2"/>
      <c r="J223" s="2"/>
      <c r="K223" s="2"/>
      <c r="L223" s="28"/>
      <c r="M223" s="28"/>
      <c r="N223" s="28"/>
      <c r="O223" s="28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</sheetData>
  <mergeCells count="4">
    <mergeCell ref="A16:O26"/>
    <mergeCell ref="A201:O201"/>
    <mergeCell ref="A222:I222"/>
    <mergeCell ref="A223:E223"/>
  </mergeCells>
  <printOptions horizontalCentered="1" verticalCentered="1"/>
  <pageMargins left="3.937007874015748E-2" right="3.937007874015748E-2" top="0.98425196850393704" bottom="0.59055118110236227" header="0" footer="0"/>
  <pageSetup paperSize="9" orientation="portrait"/>
  <rowBreaks count="5" manualBreakCount="5">
    <brk id="193" man="1"/>
    <brk id="162" man="1"/>
    <brk id="56" man="1"/>
    <brk id="88" man="1"/>
    <brk id="122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223"/>
  <sheetViews>
    <sheetView showGridLines="0" workbookViewId="0"/>
  </sheetViews>
  <sheetFormatPr defaultColWidth="12.5703125" defaultRowHeight="15" customHeight="1" x14ac:dyDescent="0.2"/>
  <cols>
    <col min="1" max="1" width="22.7109375" customWidth="1"/>
    <col min="2" max="2" width="5.140625" customWidth="1"/>
    <col min="3" max="3" width="4.5703125" customWidth="1"/>
    <col min="4" max="4" width="6.5703125" customWidth="1"/>
    <col min="5" max="5" width="5.7109375" customWidth="1"/>
    <col min="6" max="6" width="6.7109375" customWidth="1"/>
    <col min="7" max="7" width="5.7109375" customWidth="1"/>
    <col min="8" max="8" width="6.5703125" customWidth="1"/>
    <col min="9" max="9" width="4.7109375" customWidth="1"/>
    <col min="10" max="10" width="5.7109375" customWidth="1"/>
    <col min="11" max="11" width="4.5703125" customWidth="1"/>
    <col min="12" max="12" width="4.7109375" customWidth="1"/>
    <col min="13" max="13" width="6.7109375" customWidth="1"/>
    <col min="14" max="14" width="7.28515625" customWidth="1"/>
    <col min="15" max="15" width="4.7109375" customWidth="1"/>
    <col min="16" max="26" width="8.5703125" customWidth="1"/>
  </cols>
  <sheetData>
    <row r="1" spans="1:15" ht="12.75" customHeight="1" x14ac:dyDescent="0.2">
      <c r="B1" s="29"/>
      <c r="C1" s="29"/>
      <c r="D1" s="29"/>
      <c r="E1" s="29"/>
      <c r="F1" s="29"/>
      <c r="G1" s="30"/>
      <c r="H1" s="29"/>
      <c r="I1" s="29"/>
      <c r="J1" s="29"/>
      <c r="K1" s="29"/>
      <c r="L1" s="31"/>
      <c r="M1" s="31"/>
      <c r="N1" s="31"/>
      <c r="O1" s="31"/>
    </row>
    <row r="2" spans="1:15" ht="12.75" customHeight="1" x14ac:dyDescent="0.2">
      <c r="B2" s="29"/>
      <c r="C2" s="29"/>
      <c r="D2" s="29"/>
      <c r="E2" s="29"/>
      <c r="F2" s="29"/>
      <c r="G2" s="30"/>
      <c r="H2" s="29"/>
      <c r="I2" s="29"/>
      <c r="J2" s="29"/>
      <c r="K2" s="29"/>
      <c r="L2" s="31"/>
      <c r="M2" s="31"/>
      <c r="N2" s="31"/>
      <c r="O2" s="31"/>
    </row>
    <row r="3" spans="1:15" ht="12.75" customHeight="1" x14ac:dyDescent="0.2">
      <c r="B3" s="29"/>
      <c r="C3" s="29"/>
      <c r="D3" s="29"/>
      <c r="E3" s="29"/>
      <c r="F3" s="29"/>
      <c r="G3" s="30"/>
      <c r="H3" s="29"/>
      <c r="I3" s="29"/>
      <c r="J3" s="29"/>
      <c r="K3" s="29"/>
      <c r="L3" s="31"/>
      <c r="M3" s="31"/>
      <c r="N3" s="31"/>
      <c r="O3" s="31"/>
    </row>
    <row r="4" spans="1:15" ht="12.75" customHeight="1" x14ac:dyDescent="0.2">
      <c r="B4" s="29"/>
      <c r="C4" s="29"/>
      <c r="D4" s="29"/>
      <c r="E4" s="29"/>
      <c r="F4" s="29"/>
      <c r="G4" s="30"/>
      <c r="H4" s="29"/>
      <c r="I4" s="29"/>
      <c r="J4" s="29"/>
      <c r="K4" s="29"/>
      <c r="L4" s="31"/>
      <c r="M4" s="31"/>
      <c r="N4" s="31"/>
      <c r="O4" s="31"/>
    </row>
    <row r="5" spans="1:15" ht="12.75" customHeight="1" x14ac:dyDescent="0.2">
      <c r="B5" s="29"/>
      <c r="C5" s="29"/>
      <c r="D5" s="29"/>
      <c r="E5" s="29"/>
      <c r="F5" s="29"/>
      <c r="G5" s="30"/>
      <c r="H5" s="29"/>
      <c r="I5" s="29"/>
      <c r="J5" s="29"/>
      <c r="K5" s="29"/>
      <c r="L5" s="31"/>
      <c r="M5" s="31"/>
      <c r="N5" s="31"/>
      <c r="O5" s="31"/>
    </row>
    <row r="6" spans="1:15" ht="12.75" customHeight="1" x14ac:dyDescent="0.2">
      <c r="B6" s="29"/>
      <c r="C6" s="29"/>
      <c r="D6" s="29"/>
      <c r="E6" s="29"/>
      <c r="F6" s="29"/>
      <c r="G6" s="30"/>
      <c r="H6" s="29"/>
      <c r="I6" s="29"/>
      <c r="J6" s="29"/>
      <c r="K6" s="29"/>
      <c r="L6" s="31"/>
      <c r="M6" s="31"/>
      <c r="N6" s="31"/>
      <c r="O6" s="31"/>
    </row>
    <row r="7" spans="1:15" ht="12.75" customHeight="1" x14ac:dyDescent="0.2">
      <c r="B7" s="29"/>
      <c r="C7" s="29"/>
      <c r="D7" s="29"/>
      <c r="E7" s="29"/>
      <c r="F7" s="29"/>
      <c r="G7" s="30"/>
      <c r="H7" s="29"/>
      <c r="I7" s="29"/>
      <c r="J7" s="29"/>
      <c r="K7" s="29"/>
      <c r="L7" s="31"/>
      <c r="M7" s="31"/>
      <c r="N7" s="31"/>
      <c r="O7" s="31"/>
    </row>
    <row r="8" spans="1:15" ht="12.75" customHeight="1" x14ac:dyDescent="0.2">
      <c r="B8" s="29"/>
      <c r="C8" s="29"/>
      <c r="D8" s="29"/>
      <c r="E8" s="29"/>
      <c r="F8" s="29"/>
      <c r="G8" s="30"/>
      <c r="H8" s="29"/>
      <c r="I8" s="29"/>
      <c r="J8" s="29"/>
      <c r="K8" s="29"/>
      <c r="L8" s="31"/>
      <c r="M8" s="31"/>
      <c r="N8" s="31"/>
      <c r="O8" s="31"/>
    </row>
    <row r="9" spans="1:15" ht="12.75" customHeight="1" x14ac:dyDescent="0.2">
      <c r="B9" s="29"/>
      <c r="C9" s="29"/>
      <c r="D9" s="29"/>
      <c r="E9" s="29"/>
      <c r="F9" s="29"/>
      <c r="G9" s="30"/>
      <c r="H9" s="29"/>
      <c r="I9" s="29"/>
      <c r="J9" s="29"/>
      <c r="K9" s="29"/>
      <c r="L9" s="31"/>
      <c r="M9" s="31"/>
      <c r="N9" s="31"/>
      <c r="O9" s="31"/>
    </row>
    <row r="10" spans="1:15" ht="12.75" customHeight="1" x14ac:dyDescent="0.2">
      <c r="B10" s="29"/>
      <c r="C10" s="29"/>
      <c r="D10" s="29"/>
      <c r="E10" s="29"/>
      <c r="F10" s="29"/>
      <c r="G10" s="30"/>
      <c r="H10" s="29"/>
      <c r="I10" s="29"/>
      <c r="J10" s="29"/>
      <c r="K10" s="29"/>
      <c r="L10" s="31"/>
      <c r="M10" s="31"/>
      <c r="N10" s="31"/>
      <c r="O10" s="31"/>
    </row>
    <row r="11" spans="1:15" ht="12.75" customHeight="1" x14ac:dyDescent="0.2">
      <c r="B11" s="29"/>
      <c r="C11" s="29"/>
      <c r="D11" s="29"/>
      <c r="E11" s="29"/>
      <c r="F11" s="29"/>
      <c r="G11" s="30"/>
      <c r="H11" s="29"/>
      <c r="I11" s="29"/>
      <c r="J11" s="29"/>
      <c r="K11" s="29"/>
      <c r="L11" s="31"/>
      <c r="M11" s="31"/>
      <c r="N11" s="31"/>
      <c r="O11" s="31"/>
    </row>
    <row r="12" spans="1:15" ht="12.75" customHeight="1" x14ac:dyDescent="0.2">
      <c r="B12" s="29"/>
      <c r="C12" s="29"/>
      <c r="D12" s="29"/>
      <c r="E12" s="29"/>
      <c r="F12" s="29"/>
      <c r="G12" s="30"/>
      <c r="H12" s="29"/>
      <c r="I12" s="29"/>
      <c r="J12" s="29"/>
      <c r="K12" s="29"/>
      <c r="L12" s="31"/>
      <c r="M12" s="31"/>
      <c r="N12" s="31"/>
      <c r="O12" s="31"/>
    </row>
    <row r="13" spans="1:15" ht="12.75" customHeight="1" x14ac:dyDescent="0.2">
      <c r="B13" s="29"/>
      <c r="C13" s="29"/>
      <c r="D13" s="29"/>
      <c r="E13" s="29"/>
      <c r="F13" s="29"/>
      <c r="G13" s="30"/>
      <c r="H13" s="29"/>
      <c r="I13" s="29"/>
      <c r="J13" s="29"/>
      <c r="K13" s="29"/>
      <c r="L13" s="31"/>
      <c r="M13" s="31"/>
      <c r="N13" s="31"/>
      <c r="O13" s="31"/>
    </row>
    <row r="14" spans="1:15" ht="12.75" customHeight="1" x14ac:dyDescent="0.2">
      <c r="B14" s="29"/>
      <c r="C14" s="29"/>
      <c r="D14" s="29"/>
      <c r="E14" s="29"/>
      <c r="F14" s="29"/>
      <c r="G14" s="30"/>
      <c r="H14" s="29"/>
      <c r="I14" s="29"/>
      <c r="J14" s="29"/>
      <c r="K14" s="29"/>
      <c r="L14" s="31"/>
      <c r="M14" s="31"/>
      <c r="N14" s="31"/>
      <c r="O14" s="31"/>
    </row>
    <row r="15" spans="1:15" ht="12.75" customHeight="1" x14ac:dyDescent="0.2">
      <c r="B15" s="29"/>
      <c r="C15" s="29"/>
      <c r="D15" s="29"/>
      <c r="E15" s="29"/>
      <c r="F15" s="29"/>
      <c r="G15" s="30"/>
      <c r="H15" s="29"/>
      <c r="I15" s="29"/>
      <c r="J15" s="29"/>
      <c r="K15" s="29"/>
      <c r="L15" s="31"/>
      <c r="M15" s="31"/>
      <c r="N15" s="31"/>
      <c r="O15" s="31"/>
    </row>
    <row r="16" spans="1:15" ht="12.75" customHeight="1" x14ac:dyDescent="0.2">
      <c r="A16" s="109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ht="12.75" customHeight="1" x14ac:dyDescent="0.2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9"/>
    </row>
    <row r="18" spans="1:15" ht="12.75" customHeight="1" x14ac:dyDescent="0.2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9"/>
    </row>
    <row r="19" spans="1:15" ht="12.75" customHeight="1" x14ac:dyDescent="0.2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</row>
    <row r="20" spans="1:15" ht="12.75" customHeight="1" x14ac:dyDescent="0.2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</row>
    <row r="21" spans="1:15" ht="12.75" customHeight="1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</row>
    <row r="22" spans="1:15" ht="12.75" customHeight="1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9"/>
    </row>
    <row r="23" spans="1:15" ht="12.75" customHeight="1" x14ac:dyDescent="0.2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/>
    </row>
    <row r="24" spans="1:15" ht="12.75" customHeight="1" x14ac:dyDescent="0.2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9"/>
    </row>
    <row r="25" spans="1:15" ht="12.75" customHeight="1" x14ac:dyDescent="0.2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</row>
    <row r="26" spans="1:15" ht="12.75" customHeight="1" x14ac:dyDescent="0.2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5" ht="12.75" customHeight="1" x14ac:dyDescent="0.2">
      <c r="B27" s="29"/>
      <c r="C27" s="29"/>
      <c r="D27" s="29"/>
      <c r="E27" s="29"/>
      <c r="F27" s="29"/>
      <c r="G27" s="30"/>
      <c r="H27" s="29"/>
      <c r="I27" s="29"/>
      <c r="J27" s="29"/>
      <c r="K27" s="29"/>
      <c r="L27" s="31"/>
      <c r="M27" s="31"/>
      <c r="N27" s="31"/>
      <c r="O27" s="31"/>
    </row>
    <row r="28" spans="1:15" ht="12.75" customHeight="1" x14ac:dyDescent="0.2">
      <c r="B28" s="29"/>
      <c r="C28" s="29"/>
      <c r="D28" s="29"/>
      <c r="E28" s="29"/>
      <c r="F28" s="29"/>
      <c r="G28" s="30"/>
      <c r="H28" s="29"/>
      <c r="I28" s="29"/>
      <c r="J28" s="29"/>
      <c r="K28" s="29"/>
      <c r="L28" s="31"/>
      <c r="M28" s="31"/>
      <c r="N28" s="31"/>
      <c r="O28" s="31"/>
    </row>
    <row r="29" spans="1:15" ht="12.75" customHeight="1" x14ac:dyDescent="0.2">
      <c r="B29" s="29"/>
      <c r="C29" s="29"/>
      <c r="D29" s="29"/>
      <c r="E29" s="29"/>
      <c r="F29" s="29"/>
      <c r="G29" s="30"/>
      <c r="H29" s="29"/>
      <c r="I29" s="29"/>
      <c r="J29" s="29"/>
      <c r="K29" s="29"/>
      <c r="L29" s="31"/>
      <c r="M29" s="31"/>
      <c r="N29" s="31"/>
      <c r="O29" s="31"/>
    </row>
    <row r="30" spans="1:15" ht="12.75" customHeight="1" x14ac:dyDescent="0.2"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31"/>
      <c r="M30" s="31"/>
      <c r="N30" s="31"/>
      <c r="O30" s="31"/>
    </row>
    <row r="31" spans="1:15" ht="12.75" customHeight="1" x14ac:dyDescent="0.2">
      <c r="B31" s="29"/>
      <c r="C31" s="29"/>
      <c r="D31" s="29"/>
      <c r="E31" s="29"/>
      <c r="F31" s="29"/>
      <c r="G31" s="30"/>
      <c r="H31" s="29"/>
      <c r="I31" s="29"/>
      <c r="J31" s="29"/>
      <c r="K31" s="29"/>
      <c r="L31" s="31"/>
      <c r="M31" s="31"/>
      <c r="N31" s="31"/>
      <c r="O31" s="31"/>
    </row>
    <row r="32" spans="1:15" ht="12.75" customHeight="1" x14ac:dyDescent="0.2">
      <c r="B32" s="29"/>
      <c r="C32" s="29"/>
      <c r="D32" s="29"/>
      <c r="E32" s="29"/>
      <c r="F32" s="29"/>
      <c r="G32" s="30"/>
      <c r="H32" s="29"/>
      <c r="I32" s="29"/>
      <c r="J32" s="29"/>
      <c r="K32" s="29"/>
      <c r="L32" s="31"/>
      <c r="M32" s="31"/>
      <c r="N32" s="31"/>
      <c r="O32" s="31"/>
    </row>
    <row r="33" spans="2:15" ht="12.75" customHeight="1" x14ac:dyDescent="0.2">
      <c r="B33" s="29"/>
      <c r="C33" s="29"/>
      <c r="D33" s="29"/>
      <c r="E33" s="29"/>
      <c r="F33" s="29"/>
      <c r="G33" s="30"/>
      <c r="H33" s="29"/>
      <c r="I33" s="29"/>
      <c r="J33" s="29"/>
      <c r="K33" s="29"/>
      <c r="L33" s="31"/>
      <c r="M33" s="31"/>
      <c r="N33" s="31"/>
      <c r="O33" s="31"/>
    </row>
    <row r="34" spans="2:15" ht="12.75" customHeight="1" x14ac:dyDescent="0.2">
      <c r="B34" s="29"/>
      <c r="C34" s="29"/>
      <c r="D34" s="29"/>
      <c r="E34" s="29"/>
      <c r="F34" s="29"/>
      <c r="G34" s="30"/>
      <c r="H34" s="29"/>
      <c r="I34" s="29"/>
      <c r="J34" s="29"/>
      <c r="K34" s="29"/>
      <c r="L34" s="31"/>
      <c r="M34" s="31"/>
      <c r="N34" s="31"/>
      <c r="O34" s="31"/>
    </row>
    <row r="35" spans="2:15" ht="12.75" customHeight="1" x14ac:dyDescent="0.2">
      <c r="B35" s="29"/>
      <c r="C35" s="29"/>
      <c r="D35" s="29"/>
      <c r="E35" s="29"/>
      <c r="F35" s="29"/>
      <c r="G35" s="30"/>
      <c r="H35" s="29"/>
      <c r="I35" s="29"/>
      <c r="J35" s="29"/>
      <c r="K35" s="29"/>
      <c r="L35" s="31"/>
      <c r="M35" s="31"/>
      <c r="N35" s="31"/>
      <c r="O35" s="31"/>
    </row>
    <row r="36" spans="2:15" ht="12.75" customHeight="1" x14ac:dyDescent="0.2">
      <c r="B36" s="29"/>
      <c r="C36" s="29"/>
      <c r="D36" s="29"/>
      <c r="E36" s="29"/>
      <c r="F36" s="29"/>
      <c r="G36" s="30"/>
      <c r="H36" s="29"/>
      <c r="I36" s="29"/>
      <c r="J36" s="29"/>
      <c r="K36" s="29"/>
      <c r="L36" s="31"/>
      <c r="M36" s="31"/>
      <c r="N36" s="31"/>
      <c r="O36" s="31"/>
    </row>
    <row r="37" spans="2:15" ht="12.75" customHeight="1" x14ac:dyDescent="0.2">
      <c r="B37" s="29"/>
      <c r="C37" s="29"/>
      <c r="D37" s="29"/>
      <c r="E37" s="29"/>
      <c r="F37" s="29"/>
      <c r="G37" s="30"/>
      <c r="H37" s="29"/>
      <c r="I37" s="29"/>
      <c r="J37" s="29"/>
      <c r="K37" s="29"/>
      <c r="L37" s="31"/>
      <c r="M37" s="31"/>
      <c r="N37" s="31"/>
      <c r="O37" s="31"/>
    </row>
    <row r="38" spans="2:15" ht="12.75" customHeight="1" x14ac:dyDescent="0.2">
      <c r="B38" s="29"/>
      <c r="C38" s="29"/>
      <c r="D38" s="29"/>
      <c r="E38" s="29"/>
      <c r="F38" s="29"/>
      <c r="G38" s="30"/>
      <c r="H38" s="29"/>
      <c r="I38" s="29"/>
      <c r="J38" s="29"/>
      <c r="K38" s="29"/>
      <c r="L38" s="31"/>
      <c r="M38" s="31"/>
      <c r="N38" s="31"/>
      <c r="O38" s="31"/>
    </row>
    <row r="39" spans="2:15" ht="12.75" customHeight="1" x14ac:dyDescent="0.2">
      <c r="B39" s="29"/>
      <c r="C39" s="29"/>
      <c r="D39" s="29"/>
      <c r="E39" s="29"/>
      <c r="F39" s="29"/>
      <c r="G39" s="30"/>
      <c r="H39" s="29"/>
      <c r="I39" s="29"/>
      <c r="J39" s="29"/>
      <c r="K39" s="29"/>
      <c r="L39" s="31"/>
      <c r="M39" s="31"/>
      <c r="N39" s="31"/>
      <c r="O39" s="31"/>
    </row>
    <row r="40" spans="2:15" ht="12.75" customHeight="1" x14ac:dyDescent="0.2">
      <c r="B40" s="29"/>
      <c r="C40" s="29"/>
      <c r="D40" s="29"/>
      <c r="E40" s="29"/>
      <c r="F40" s="29"/>
      <c r="G40" s="30"/>
      <c r="H40" s="29"/>
      <c r="I40" s="29"/>
      <c r="J40" s="29"/>
      <c r="K40" s="29"/>
      <c r="L40" s="31"/>
      <c r="M40" s="31"/>
      <c r="N40" s="31"/>
      <c r="O40" s="31"/>
    </row>
    <row r="41" spans="2:15" ht="12.75" customHeight="1" x14ac:dyDescent="0.2">
      <c r="B41" s="29"/>
      <c r="C41" s="29"/>
      <c r="D41" s="29"/>
      <c r="E41" s="29"/>
      <c r="F41" s="29"/>
      <c r="G41" s="30"/>
      <c r="H41" s="29"/>
      <c r="I41" s="29"/>
      <c r="J41" s="29"/>
      <c r="K41" s="29"/>
      <c r="L41" s="31"/>
      <c r="M41" s="31"/>
      <c r="N41" s="31"/>
      <c r="O41" s="31"/>
    </row>
    <row r="42" spans="2:15" ht="12.75" customHeight="1" x14ac:dyDescent="0.2">
      <c r="B42" s="29"/>
      <c r="C42" s="29"/>
      <c r="D42" s="29"/>
      <c r="E42" s="29"/>
      <c r="F42" s="29"/>
      <c r="G42" s="30"/>
      <c r="H42" s="29"/>
      <c r="I42" s="29"/>
      <c r="J42" s="29"/>
      <c r="K42" s="29"/>
      <c r="L42" s="31"/>
      <c r="M42" s="31"/>
      <c r="N42" s="31"/>
      <c r="O42" s="31"/>
    </row>
    <row r="43" spans="2:15" ht="12.75" customHeight="1" x14ac:dyDescent="0.2">
      <c r="B43" s="29"/>
      <c r="C43" s="29"/>
      <c r="D43" s="29"/>
      <c r="E43" s="29"/>
      <c r="F43" s="29"/>
      <c r="G43" s="30"/>
      <c r="H43" s="29"/>
      <c r="I43" s="29"/>
      <c r="J43" s="29"/>
      <c r="K43" s="29"/>
      <c r="L43" s="31"/>
      <c r="M43" s="31"/>
      <c r="N43" s="31"/>
      <c r="O43" s="31"/>
    </row>
    <row r="44" spans="2:15" ht="12.75" customHeight="1" x14ac:dyDescent="0.2">
      <c r="B44" s="29"/>
      <c r="C44" s="29"/>
      <c r="D44" s="29"/>
      <c r="E44" s="29"/>
      <c r="F44" s="29"/>
      <c r="G44" s="30"/>
      <c r="H44" s="29"/>
      <c r="I44" s="29"/>
      <c r="J44" s="29"/>
      <c r="K44" s="29"/>
      <c r="L44" s="31"/>
      <c r="M44" s="31"/>
      <c r="N44" s="31"/>
      <c r="O44" s="31"/>
    </row>
    <row r="45" spans="2:15" ht="12.75" customHeight="1" x14ac:dyDescent="0.2">
      <c r="B45" s="29"/>
      <c r="C45" s="29"/>
      <c r="D45" s="29"/>
      <c r="E45" s="29"/>
      <c r="F45" s="29"/>
      <c r="G45" s="30"/>
      <c r="H45" s="29"/>
      <c r="I45" s="29"/>
      <c r="J45" s="29"/>
      <c r="K45" s="29"/>
      <c r="L45" s="31"/>
      <c r="M45" s="31"/>
      <c r="N45" s="31"/>
      <c r="O45" s="31"/>
    </row>
    <row r="46" spans="2:15" ht="12.75" customHeight="1" x14ac:dyDescent="0.2">
      <c r="B46" s="29"/>
      <c r="C46" s="29"/>
      <c r="D46" s="29"/>
      <c r="E46" s="29"/>
      <c r="F46" s="29"/>
      <c r="G46" s="30"/>
      <c r="H46" s="29"/>
      <c r="I46" s="29"/>
      <c r="J46" s="29"/>
      <c r="K46" s="29"/>
      <c r="L46" s="31"/>
      <c r="M46" s="31"/>
      <c r="N46" s="31"/>
      <c r="O46" s="31"/>
    </row>
    <row r="47" spans="2:15" ht="12.75" customHeight="1" x14ac:dyDescent="0.2">
      <c r="B47" s="29"/>
      <c r="C47" s="29"/>
      <c r="D47" s="29"/>
      <c r="E47" s="29"/>
      <c r="F47" s="29"/>
      <c r="G47" s="30"/>
      <c r="H47" s="29"/>
      <c r="I47" s="29"/>
      <c r="J47" s="29"/>
      <c r="K47" s="29"/>
      <c r="L47" s="31"/>
      <c r="M47" s="31"/>
      <c r="N47" s="31"/>
      <c r="O47" s="31"/>
    </row>
    <row r="48" spans="2:15" ht="12.75" customHeight="1" x14ac:dyDescent="0.2">
      <c r="B48" s="29"/>
      <c r="C48" s="29"/>
      <c r="D48" s="29"/>
      <c r="E48" s="29"/>
      <c r="F48" s="29"/>
      <c r="G48" s="30"/>
      <c r="H48" s="29"/>
      <c r="I48" s="29"/>
      <c r="J48" s="29"/>
      <c r="K48" s="29"/>
      <c r="L48" s="31"/>
      <c r="M48" s="31"/>
      <c r="N48" s="31"/>
      <c r="O48" s="31"/>
    </row>
    <row r="49" spans="1:26" ht="12.75" customHeight="1" x14ac:dyDescent="0.2">
      <c r="B49" s="29"/>
      <c r="C49" s="29"/>
      <c r="D49" s="29"/>
      <c r="E49" s="29"/>
      <c r="F49" s="29"/>
      <c r="G49" s="30"/>
      <c r="H49" s="29"/>
      <c r="I49" s="29"/>
      <c r="J49" s="29"/>
      <c r="K49" s="29"/>
      <c r="L49" s="31"/>
      <c r="M49" s="31"/>
      <c r="N49" s="31"/>
      <c r="O49" s="31"/>
    </row>
    <row r="50" spans="1:26" ht="12.75" customHeight="1" x14ac:dyDescent="0.2">
      <c r="B50" s="29"/>
      <c r="C50" s="29"/>
      <c r="D50" s="29"/>
      <c r="E50" s="29"/>
      <c r="F50" s="29"/>
      <c r="G50" s="30"/>
      <c r="H50" s="29"/>
      <c r="I50" s="29"/>
      <c r="J50" s="29"/>
      <c r="K50" s="29"/>
      <c r="L50" s="31"/>
      <c r="M50" s="31"/>
      <c r="N50" s="31"/>
      <c r="O50" s="31"/>
    </row>
    <row r="51" spans="1:26" ht="12.75" customHeight="1" x14ac:dyDescent="0.2">
      <c r="B51" s="29"/>
      <c r="C51" s="29"/>
      <c r="D51" s="29"/>
      <c r="E51" s="29"/>
      <c r="F51" s="29"/>
      <c r="G51" s="30"/>
      <c r="H51" s="29"/>
      <c r="I51" s="29"/>
      <c r="J51" s="29"/>
      <c r="K51" s="29"/>
      <c r="L51" s="31"/>
      <c r="M51" s="31"/>
      <c r="N51" s="31"/>
      <c r="O51" s="31"/>
    </row>
    <row r="52" spans="1:26" ht="12.75" customHeight="1" x14ac:dyDescent="0.2">
      <c r="B52" s="29"/>
      <c r="C52" s="29"/>
      <c r="D52" s="29"/>
      <c r="E52" s="29"/>
      <c r="F52" s="29"/>
      <c r="G52" s="30"/>
      <c r="H52" s="29"/>
      <c r="I52" s="29"/>
      <c r="J52" s="29"/>
      <c r="K52" s="29"/>
      <c r="L52" s="31"/>
      <c r="M52" s="31"/>
      <c r="N52" s="31"/>
      <c r="O52" s="31"/>
    </row>
    <row r="53" spans="1:26" ht="12.75" customHeight="1" x14ac:dyDescent="0.2">
      <c r="B53" s="29"/>
      <c r="C53" s="29"/>
      <c r="D53" s="29"/>
      <c r="E53" s="29"/>
      <c r="F53" s="29"/>
      <c r="G53" s="30"/>
      <c r="H53" s="29"/>
      <c r="I53" s="29"/>
      <c r="J53" s="29"/>
      <c r="K53" s="29"/>
      <c r="L53" s="31"/>
      <c r="M53" s="31"/>
      <c r="N53" s="31"/>
      <c r="O53" s="31"/>
    </row>
    <row r="54" spans="1:26" ht="12.75" customHeight="1" x14ac:dyDescent="0.2">
      <c r="B54" s="29"/>
      <c r="C54" s="29"/>
      <c r="D54" s="29"/>
      <c r="E54" s="29"/>
      <c r="F54" s="29"/>
      <c r="G54" s="30"/>
      <c r="H54" s="29"/>
      <c r="I54" s="29"/>
      <c r="J54" s="29"/>
      <c r="K54" s="29"/>
      <c r="L54" s="31"/>
      <c r="M54" s="31"/>
      <c r="N54" s="31"/>
      <c r="O54" s="31"/>
    </row>
    <row r="55" spans="1:26" ht="12.75" customHeight="1" x14ac:dyDescent="0.2">
      <c r="B55" s="29"/>
      <c r="C55" s="29"/>
      <c r="D55" s="29"/>
      <c r="E55" s="29"/>
      <c r="F55" s="29"/>
      <c r="G55" s="30"/>
      <c r="H55" s="29"/>
      <c r="I55" s="29"/>
      <c r="J55" s="29"/>
      <c r="K55" s="29"/>
      <c r="L55" s="31"/>
      <c r="M55" s="31"/>
      <c r="N55" s="31"/>
      <c r="O55" s="31"/>
    </row>
    <row r="56" spans="1:26" ht="12.75" customHeight="1" x14ac:dyDescent="0.2">
      <c r="B56" s="29"/>
      <c r="C56" s="29"/>
      <c r="D56" s="29"/>
      <c r="E56" s="29"/>
      <c r="F56" s="29"/>
      <c r="G56" s="30"/>
      <c r="H56" s="29"/>
      <c r="I56" s="29"/>
      <c r="J56" s="29"/>
      <c r="K56" s="29"/>
      <c r="L56" s="31"/>
      <c r="M56" s="31"/>
      <c r="N56" s="31"/>
      <c r="O56" s="31"/>
    </row>
    <row r="57" spans="1:26" ht="140.25" customHeight="1" x14ac:dyDescent="0.2">
      <c r="A57" s="4" t="s">
        <v>0</v>
      </c>
      <c r="B57" s="5" t="s">
        <v>1</v>
      </c>
      <c r="C57" s="5" t="s">
        <v>2</v>
      </c>
      <c r="D57" s="5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  <c r="K57" s="5" t="s">
        <v>10</v>
      </c>
      <c r="L57" s="6" t="s">
        <v>11</v>
      </c>
      <c r="M57" s="6" t="s">
        <v>12</v>
      </c>
      <c r="N57" s="6" t="s">
        <v>13</v>
      </c>
      <c r="O57" s="7" t="s">
        <v>14</v>
      </c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</row>
    <row r="58" spans="1:26" ht="12.75" customHeight="1" x14ac:dyDescent="0.2">
      <c r="A58" s="8" t="s">
        <v>15</v>
      </c>
      <c r="B58" s="52"/>
      <c r="C58" s="52"/>
      <c r="D58" s="36"/>
      <c r="E58" s="36"/>
      <c r="F58" s="36"/>
      <c r="G58" s="61"/>
      <c r="H58" s="36"/>
      <c r="I58" s="39"/>
      <c r="J58" s="36"/>
      <c r="K58" s="36"/>
      <c r="L58" s="37">
        <f>((F58)/(E58+F58+(Jan!E58+Fev!E58+Mar!E58+Abr!E58+Mai!E58+Jun!E58+Jul!E58+Ago!E58+Set!E58)))</f>
        <v>0</v>
      </c>
      <c r="M58" s="37">
        <f t="shared" ref="M58:M88" si="0">IF(D58=0,0%,(J58)/D58)</f>
        <v>0</v>
      </c>
      <c r="N58" s="37">
        <f t="shared" ref="N58:N88" si="1">IF(D58=0,0%,(E58)/D58)</f>
        <v>0</v>
      </c>
      <c r="O58" s="38" t="s">
        <v>16</v>
      </c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</row>
    <row r="59" spans="1:26" ht="17.25" customHeight="1" x14ac:dyDescent="0.2">
      <c r="A59" s="8" t="s">
        <v>17</v>
      </c>
      <c r="B59" s="52"/>
      <c r="C59" s="52"/>
      <c r="D59" s="36"/>
      <c r="E59" s="36"/>
      <c r="F59" s="36"/>
      <c r="G59" s="61"/>
      <c r="H59" s="36"/>
      <c r="I59" s="36"/>
      <c r="J59" s="36"/>
      <c r="K59" s="36"/>
      <c r="L59" s="37">
        <f>((F59)/(E59+F59+(Jan!E59+Fev!E59+Mar!E59+Abr!E59+Mai!E59+Jun!E59+Jul!E59+Ago!E59+Set!E59)))</f>
        <v>0</v>
      </c>
      <c r="M59" s="37">
        <f t="shared" si="0"/>
        <v>0</v>
      </c>
      <c r="N59" s="37">
        <f t="shared" si="1"/>
        <v>0</v>
      </c>
      <c r="O59" s="38">
        <f t="shared" ref="O59:O60" si="2">IF(J59=0,0%,I59/J59)</f>
        <v>0</v>
      </c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</row>
    <row r="60" spans="1:26" ht="17.25" customHeight="1" x14ac:dyDescent="0.2">
      <c r="A60" s="8" t="s">
        <v>18</v>
      </c>
      <c r="B60" s="52"/>
      <c r="C60" s="52"/>
      <c r="D60" s="36"/>
      <c r="E60" s="36"/>
      <c r="F60" s="36"/>
      <c r="G60" s="61"/>
      <c r="H60" s="36"/>
      <c r="I60" s="36"/>
      <c r="J60" s="36"/>
      <c r="K60" s="36"/>
      <c r="L60" s="37">
        <f>((F60)/(E60+F60+(Jan!E60+Fev!E60+Mar!E60+Abr!E60+Mai!E60+Jun!E60+Jul!E60+Ago!E60+Set!E60)))</f>
        <v>0</v>
      </c>
      <c r="M60" s="37">
        <f t="shared" si="0"/>
        <v>0</v>
      </c>
      <c r="N60" s="37">
        <f t="shared" si="1"/>
        <v>0</v>
      </c>
      <c r="O60" s="38">
        <f t="shared" si="2"/>
        <v>0</v>
      </c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</row>
    <row r="61" spans="1:26" ht="12.75" customHeight="1" x14ac:dyDescent="0.2">
      <c r="A61" s="8" t="s">
        <v>19</v>
      </c>
      <c r="B61" s="52"/>
      <c r="C61" s="52"/>
      <c r="D61" s="36"/>
      <c r="E61" s="36"/>
      <c r="F61" s="36"/>
      <c r="G61" s="61"/>
      <c r="H61" s="36"/>
      <c r="I61" s="39"/>
      <c r="J61" s="36"/>
      <c r="K61" s="39"/>
      <c r="L61" s="37">
        <f>((F61)/(E61+F61+(Jan!E61+Fev!E61+Mar!E61+Abr!E61+Mai!E61+Jun!E61+Jul!E61+Ago!E61+Set!E61)))</f>
        <v>0</v>
      </c>
      <c r="M61" s="37">
        <f t="shared" si="0"/>
        <v>0</v>
      </c>
      <c r="N61" s="37">
        <f t="shared" si="1"/>
        <v>0</v>
      </c>
      <c r="O61" s="38" t="s">
        <v>16</v>
      </c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</row>
    <row r="62" spans="1:26" ht="17.25" customHeight="1" x14ac:dyDescent="0.2">
      <c r="A62" s="8" t="s">
        <v>20</v>
      </c>
      <c r="B62" s="52"/>
      <c r="C62" s="52"/>
      <c r="D62" s="36"/>
      <c r="E62" s="36"/>
      <c r="F62" s="36"/>
      <c r="G62" s="61"/>
      <c r="H62" s="36"/>
      <c r="I62" s="39"/>
      <c r="J62" s="36"/>
      <c r="K62" s="36"/>
      <c r="L62" s="37">
        <f>((F62)/(E62+F62+(Jan!E62+Fev!E62+Mar!E62+Abr!E62+Mai!E62+Jun!E62+Jul!E62+Ago!E62+Set!E62)))</f>
        <v>0</v>
      </c>
      <c r="M62" s="37">
        <f t="shared" si="0"/>
        <v>0</v>
      </c>
      <c r="N62" s="37">
        <f t="shared" si="1"/>
        <v>0</v>
      </c>
      <c r="O62" s="38" t="s">
        <v>16</v>
      </c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spans="1:26" ht="17.25" customHeight="1" x14ac:dyDescent="0.2">
      <c r="A63" s="8" t="s">
        <v>21</v>
      </c>
      <c r="B63" s="52"/>
      <c r="C63" s="52"/>
      <c r="D63" s="36"/>
      <c r="E63" s="36"/>
      <c r="F63" s="36"/>
      <c r="G63" s="61"/>
      <c r="H63" s="36"/>
      <c r="I63" s="36"/>
      <c r="J63" s="36"/>
      <c r="K63" s="36"/>
      <c r="L63" s="37">
        <f>((F63)/(E63+F63+(Jan!E63+Fev!E63+Mar!E63+Abr!E63+Mai!E63+Jun!E63+Jul!E63+Ago!E63+Set!E63)))</f>
        <v>0</v>
      </c>
      <c r="M63" s="37">
        <f t="shared" si="0"/>
        <v>0</v>
      </c>
      <c r="N63" s="37">
        <f t="shared" si="1"/>
        <v>0</v>
      </c>
      <c r="O63" s="38">
        <f t="shared" ref="O63:O64" si="3">IF(J63=0,0%,I63/J63)</f>
        <v>0</v>
      </c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</row>
    <row r="64" spans="1:26" ht="23.25" customHeight="1" x14ac:dyDescent="0.2">
      <c r="A64" s="8" t="s">
        <v>22</v>
      </c>
      <c r="B64" s="52"/>
      <c r="C64" s="52"/>
      <c r="D64" s="36"/>
      <c r="E64" s="36"/>
      <c r="F64" s="36"/>
      <c r="G64" s="61"/>
      <c r="H64" s="36"/>
      <c r="I64" s="36"/>
      <c r="J64" s="36"/>
      <c r="K64" s="36"/>
      <c r="L64" s="37">
        <f>((F64)/(E64+F64+(Jan!E64+Fev!E64+Mar!E64+Abr!E64+Mai!E64+Jun!E64+Jul!E64+Ago!E64+Set!E64)))</f>
        <v>0</v>
      </c>
      <c r="M64" s="37">
        <f t="shared" si="0"/>
        <v>0</v>
      </c>
      <c r="N64" s="37">
        <f t="shared" si="1"/>
        <v>0</v>
      </c>
      <c r="O64" s="38">
        <f t="shared" si="3"/>
        <v>0</v>
      </c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</row>
    <row r="65" spans="1:26" ht="17.25" customHeight="1" x14ac:dyDescent="0.2">
      <c r="A65" s="8" t="s">
        <v>23</v>
      </c>
      <c r="B65" s="52"/>
      <c r="C65" s="52"/>
      <c r="D65" s="36"/>
      <c r="E65" s="36"/>
      <c r="F65" s="36"/>
      <c r="G65" s="61"/>
      <c r="H65" s="36"/>
      <c r="I65" s="39"/>
      <c r="J65" s="36"/>
      <c r="K65" s="36"/>
      <c r="L65" s="37">
        <f>((F65)/(E65+F65+(Jan!E65+Fev!E65+Mar!E65+Abr!E65+Mai!E65+Jun!E65+Jul!E65+Ago!E65+Set!E65)))</f>
        <v>0</v>
      </c>
      <c r="M65" s="37">
        <f t="shared" si="0"/>
        <v>0</v>
      </c>
      <c r="N65" s="37">
        <f t="shared" si="1"/>
        <v>0</v>
      </c>
      <c r="O65" s="38" t="s">
        <v>16</v>
      </c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</row>
    <row r="66" spans="1:26" ht="12.75" customHeight="1" x14ac:dyDescent="0.2">
      <c r="A66" s="8" t="s">
        <v>24</v>
      </c>
      <c r="B66" s="52"/>
      <c r="C66" s="52"/>
      <c r="D66" s="36"/>
      <c r="E66" s="36"/>
      <c r="F66" s="36"/>
      <c r="G66" s="61"/>
      <c r="H66" s="36"/>
      <c r="I66" s="39"/>
      <c r="J66" s="36"/>
      <c r="K66" s="36"/>
      <c r="L66" s="37">
        <f>((F66)/(E66+F66+(Jan!E66+Fev!E66+Mar!E66+Abr!E66+Mai!E66+Jun!E66+Jul!E66+Ago!E66+Set!E66)))</f>
        <v>0</v>
      </c>
      <c r="M66" s="37">
        <f t="shared" si="0"/>
        <v>0</v>
      </c>
      <c r="N66" s="37">
        <f t="shared" si="1"/>
        <v>0</v>
      </c>
      <c r="O66" s="38">
        <f t="shared" ref="O66:O67" si="4">IF(J66=0,0%,I66/J66)</f>
        <v>0</v>
      </c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</row>
    <row r="67" spans="1:26" ht="12.75" customHeight="1" x14ac:dyDescent="0.2">
      <c r="A67" s="8" t="s">
        <v>25</v>
      </c>
      <c r="B67" s="52"/>
      <c r="C67" s="52"/>
      <c r="D67" s="36"/>
      <c r="E67" s="36"/>
      <c r="F67" s="36"/>
      <c r="G67" s="61"/>
      <c r="H67" s="36"/>
      <c r="I67" s="36"/>
      <c r="J67" s="36"/>
      <c r="K67" s="36"/>
      <c r="L67" s="37">
        <f>((F67)/(E67+F67+(Jan!E67+Fev!E67+Mar!E67+Abr!E67+Mai!E67+Jun!E67+Jul!E67+Ago!E67+Set!E67)))</f>
        <v>0</v>
      </c>
      <c r="M67" s="37">
        <f t="shared" si="0"/>
        <v>0</v>
      </c>
      <c r="N67" s="37">
        <f t="shared" si="1"/>
        <v>0</v>
      </c>
      <c r="O67" s="38">
        <f t="shared" si="4"/>
        <v>0</v>
      </c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</row>
    <row r="68" spans="1:26" ht="12.75" customHeight="1" x14ac:dyDescent="0.2">
      <c r="A68" s="12" t="s">
        <v>26</v>
      </c>
      <c r="B68" s="52"/>
      <c r="C68" s="52"/>
      <c r="D68" s="36"/>
      <c r="E68" s="36"/>
      <c r="F68" s="36"/>
      <c r="G68" s="61"/>
      <c r="H68" s="36"/>
      <c r="I68" s="39"/>
      <c r="J68" s="36"/>
      <c r="K68" s="39"/>
      <c r="L68" s="37">
        <f>((F68)/(E68+F68+(Jan!E68+Fev!E68+Mar!E68+Abr!E68+Mai!E68+Jun!E68+Jul!E68+Ago!E68+Set!E68)))</f>
        <v>0</v>
      </c>
      <c r="M68" s="37">
        <f t="shared" si="0"/>
        <v>0</v>
      </c>
      <c r="N68" s="37">
        <f t="shared" si="1"/>
        <v>0</v>
      </c>
      <c r="O68" s="38" t="s">
        <v>16</v>
      </c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spans="1:26" ht="17.25" customHeight="1" x14ac:dyDescent="0.2">
      <c r="A69" s="8" t="s">
        <v>27</v>
      </c>
      <c r="B69" s="52"/>
      <c r="C69" s="52"/>
      <c r="D69" s="36"/>
      <c r="E69" s="36"/>
      <c r="F69" s="36"/>
      <c r="G69" s="61"/>
      <c r="H69" s="36"/>
      <c r="I69" s="36"/>
      <c r="J69" s="36"/>
      <c r="K69" s="36"/>
      <c r="L69" s="37">
        <f>((F69)/(E69+F69+(Jan!E69+Fev!E69+Mar!E69+Abr!E69+Mai!E69+Jun!E69+Jul!E69+Ago!E69+Set!E69)))</f>
        <v>0</v>
      </c>
      <c r="M69" s="37">
        <f t="shared" si="0"/>
        <v>0</v>
      </c>
      <c r="N69" s="37">
        <f t="shared" si="1"/>
        <v>0</v>
      </c>
      <c r="O69" s="38">
        <f t="shared" ref="O69:O81" si="5">IF(J69=0,0%,I69/J69)</f>
        <v>0</v>
      </c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</row>
    <row r="70" spans="1:26" ht="17.25" customHeight="1" x14ac:dyDescent="0.2">
      <c r="A70" s="8" t="s">
        <v>28</v>
      </c>
      <c r="B70" s="52"/>
      <c r="C70" s="52"/>
      <c r="D70" s="36"/>
      <c r="E70" s="36"/>
      <c r="F70" s="36"/>
      <c r="G70" s="61"/>
      <c r="H70" s="36"/>
      <c r="I70" s="36"/>
      <c r="J70" s="36"/>
      <c r="K70" s="36"/>
      <c r="L70" s="37">
        <f>((F70)/(E70+F70+(Jan!E70+Fev!E70+Mar!E70+Abr!E70+Mai!E70+Jun!E70+Jul!E70+Ago!E70+Set!E70)))</f>
        <v>0</v>
      </c>
      <c r="M70" s="37">
        <f t="shared" si="0"/>
        <v>0</v>
      </c>
      <c r="N70" s="37">
        <f t="shared" si="1"/>
        <v>0</v>
      </c>
      <c r="O70" s="38">
        <f t="shared" si="5"/>
        <v>0</v>
      </c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</row>
    <row r="71" spans="1:26" ht="17.25" customHeight="1" x14ac:dyDescent="0.2">
      <c r="A71" s="8" t="s">
        <v>29</v>
      </c>
      <c r="B71" s="52"/>
      <c r="C71" s="52"/>
      <c r="D71" s="36"/>
      <c r="E71" s="36"/>
      <c r="F71" s="36"/>
      <c r="G71" s="61"/>
      <c r="H71" s="36"/>
      <c r="I71" s="36"/>
      <c r="J71" s="36"/>
      <c r="K71" s="36"/>
      <c r="L71" s="37">
        <f>((F71)/(E71+F71+(Jan!E71+Fev!E71+Mar!E71+Abr!E71+Mai!E71+Jun!E71+Jul!E71+Ago!E71+Set!E71)))</f>
        <v>0</v>
      </c>
      <c r="M71" s="37">
        <f t="shared" si="0"/>
        <v>0</v>
      </c>
      <c r="N71" s="37">
        <f t="shared" si="1"/>
        <v>0</v>
      </c>
      <c r="O71" s="38">
        <f t="shared" si="5"/>
        <v>0</v>
      </c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</row>
    <row r="72" spans="1:26" ht="17.25" customHeight="1" x14ac:dyDescent="0.2">
      <c r="A72" s="8" t="s">
        <v>30</v>
      </c>
      <c r="B72" s="52"/>
      <c r="C72" s="52"/>
      <c r="D72" s="36"/>
      <c r="E72" s="36"/>
      <c r="F72" s="36"/>
      <c r="G72" s="61"/>
      <c r="H72" s="36"/>
      <c r="I72" s="36"/>
      <c r="J72" s="36"/>
      <c r="K72" s="36"/>
      <c r="L72" s="37">
        <f>((F72)/(E72+F72+(Jan!E72+Fev!E72+Mar!E72+Abr!E72+Mai!E72+Jun!E72+Jul!E72+Ago!E72+Set!E72)))</f>
        <v>0</v>
      </c>
      <c r="M72" s="37">
        <f t="shared" si="0"/>
        <v>0</v>
      </c>
      <c r="N72" s="37">
        <f t="shared" si="1"/>
        <v>0</v>
      </c>
      <c r="O72" s="38">
        <f t="shared" si="5"/>
        <v>0</v>
      </c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</row>
    <row r="73" spans="1:26" ht="17.25" customHeight="1" x14ac:dyDescent="0.2">
      <c r="A73" s="8" t="s">
        <v>31</v>
      </c>
      <c r="B73" s="52"/>
      <c r="C73" s="52"/>
      <c r="D73" s="36"/>
      <c r="E73" s="36"/>
      <c r="F73" s="36"/>
      <c r="G73" s="61"/>
      <c r="H73" s="36"/>
      <c r="I73" s="36"/>
      <c r="J73" s="36"/>
      <c r="K73" s="36"/>
      <c r="L73" s="37">
        <f>((F73)/(E73+F73+(Jan!E73+Fev!E73+Mar!E73+Abr!E73+Mai!E73+Jun!E73+Jul!E73+Ago!E73+Set!E73)))</f>
        <v>0</v>
      </c>
      <c r="M73" s="37">
        <f t="shared" si="0"/>
        <v>0</v>
      </c>
      <c r="N73" s="37">
        <f t="shared" si="1"/>
        <v>0</v>
      </c>
      <c r="O73" s="38">
        <f t="shared" si="5"/>
        <v>0</v>
      </c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</row>
    <row r="74" spans="1:26" ht="17.25" customHeight="1" x14ac:dyDescent="0.2">
      <c r="A74" s="8" t="s">
        <v>32</v>
      </c>
      <c r="B74" s="52"/>
      <c r="C74" s="52"/>
      <c r="D74" s="36"/>
      <c r="E74" s="36"/>
      <c r="F74" s="36"/>
      <c r="G74" s="61"/>
      <c r="H74" s="36"/>
      <c r="I74" s="36"/>
      <c r="J74" s="36"/>
      <c r="K74" s="36"/>
      <c r="L74" s="37">
        <f>((F74)/(E74+F74+(Jan!E74+Fev!E74+Mar!E74+Abr!E74+Mai!E74+Jun!E74+Jul!E74+Ago!E74+Set!E74)))</f>
        <v>0</v>
      </c>
      <c r="M74" s="37">
        <f t="shared" si="0"/>
        <v>0</v>
      </c>
      <c r="N74" s="37">
        <f t="shared" si="1"/>
        <v>0</v>
      </c>
      <c r="O74" s="38">
        <f t="shared" si="5"/>
        <v>0</v>
      </c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</row>
    <row r="75" spans="1:26" ht="17.25" customHeight="1" x14ac:dyDescent="0.2">
      <c r="A75" s="13" t="s">
        <v>33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7">
        <f>((F75)/(E75+F75+(Jan!E75+Fev!E75+Mar!E75+Abr!E75+Mai!E75+Jun!E75+Jul!E75+Ago!E75+Set!E75)))</f>
        <v>0</v>
      </c>
      <c r="M75" s="37">
        <f t="shared" si="0"/>
        <v>0</v>
      </c>
      <c r="N75" s="37">
        <f t="shared" si="1"/>
        <v>0</v>
      </c>
      <c r="O75" s="38">
        <f t="shared" si="5"/>
        <v>0</v>
      </c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</row>
    <row r="76" spans="1:26" ht="17.25" customHeight="1" x14ac:dyDescent="0.2">
      <c r="A76" s="13" t="s">
        <v>34</v>
      </c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7">
        <f>((F76)/(E76+F76+(Jan!E76+Fev!E76+Mar!E76+Abr!E76+Mai!E76+Jun!E76+Jul!E76+Ago!E76+Set!E76)))</f>
        <v>0</v>
      </c>
      <c r="M76" s="37">
        <f t="shared" si="0"/>
        <v>0</v>
      </c>
      <c r="N76" s="37">
        <f t="shared" si="1"/>
        <v>0</v>
      </c>
      <c r="O76" s="38">
        <f t="shared" si="5"/>
        <v>0</v>
      </c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</row>
    <row r="77" spans="1:26" ht="17.25" customHeight="1" x14ac:dyDescent="0.2">
      <c r="A77" s="13" t="s">
        <v>35</v>
      </c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7">
        <f>((F77)/(E77+F77+(Jan!E77+Fev!E77+Mar!E77+Abr!E77+Mai!E77+Jun!E77+Jul!E77+Ago!E77+Set!E77)))</f>
        <v>0</v>
      </c>
      <c r="M77" s="37">
        <f t="shared" si="0"/>
        <v>0</v>
      </c>
      <c r="N77" s="37">
        <f t="shared" si="1"/>
        <v>0</v>
      </c>
      <c r="O77" s="38">
        <f t="shared" si="5"/>
        <v>0</v>
      </c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</row>
    <row r="78" spans="1:26" ht="17.25" customHeight="1" x14ac:dyDescent="0.2">
      <c r="A78" s="13" t="s">
        <v>36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7">
        <f>((F78)/(E78+F78+(Jan!E78+Fev!E78+Mar!E78+Abr!E78+Mai!E78+Jun!E78+Jul!E78+Ago!E78+Set!E78)))</f>
        <v>0</v>
      </c>
      <c r="M78" s="37">
        <f t="shared" si="0"/>
        <v>0</v>
      </c>
      <c r="N78" s="37">
        <f t="shared" si="1"/>
        <v>0</v>
      </c>
      <c r="O78" s="38">
        <f t="shared" si="5"/>
        <v>0</v>
      </c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</row>
    <row r="79" spans="1:26" ht="17.25" customHeight="1" x14ac:dyDescent="0.2">
      <c r="A79" s="13" t="s">
        <v>37</v>
      </c>
      <c r="B79" s="36"/>
      <c r="C79" s="39"/>
      <c r="D79" s="36"/>
      <c r="E79" s="36"/>
      <c r="F79" s="36"/>
      <c r="G79" s="36"/>
      <c r="H79" s="36"/>
      <c r="I79" s="36"/>
      <c r="J79" s="36"/>
      <c r="K79" s="36"/>
      <c r="L79" s="37">
        <f>((F79)/(E79+F79+(Jan!E79+Fev!E79+Mar!E79+Abr!E79+Mai!E79+Jun!E79+Jul!E79+Ago!E79+Set!E79)))</f>
        <v>0</v>
      </c>
      <c r="M79" s="37">
        <f t="shared" si="0"/>
        <v>0</v>
      </c>
      <c r="N79" s="37">
        <f t="shared" si="1"/>
        <v>0</v>
      </c>
      <c r="O79" s="38">
        <f t="shared" si="5"/>
        <v>0</v>
      </c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</row>
    <row r="80" spans="1:26" ht="17.25" customHeight="1" x14ac:dyDescent="0.2">
      <c r="A80" s="13" t="s">
        <v>38</v>
      </c>
      <c r="B80" s="36"/>
      <c r="C80" s="36"/>
      <c r="D80" s="36"/>
      <c r="E80" s="36"/>
      <c r="F80" s="36"/>
      <c r="G80" s="36"/>
      <c r="H80" s="36"/>
      <c r="I80" s="36"/>
      <c r="J80" s="36"/>
      <c r="K80" s="39"/>
      <c r="L80" s="37">
        <f>((F80)/(E80+F80+(Jan!E80+Fev!E80+Mar!E80+Abr!E80+Mai!E80+Jun!E80+Jul!E80+Ago!E80+Set!E80)))</f>
        <v>0</v>
      </c>
      <c r="M80" s="37">
        <f t="shared" si="0"/>
        <v>0</v>
      </c>
      <c r="N80" s="37">
        <f t="shared" si="1"/>
        <v>0</v>
      </c>
      <c r="O80" s="38">
        <f t="shared" si="5"/>
        <v>0</v>
      </c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</row>
    <row r="81" spans="1:26" ht="17.25" customHeight="1" x14ac:dyDescent="0.2">
      <c r="A81" s="13" t="s">
        <v>39</v>
      </c>
      <c r="B81" s="36"/>
      <c r="C81" s="36"/>
      <c r="D81" s="36"/>
      <c r="E81" s="36"/>
      <c r="F81" s="36"/>
      <c r="G81" s="36"/>
      <c r="H81" s="36"/>
      <c r="I81" s="39"/>
      <c r="J81" s="36"/>
      <c r="K81" s="39"/>
      <c r="L81" s="37">
        <f>((F81)/(E81+F81+(Jan!E81+Fev!E81+Mar!E81+Abr!E81+Mai!E81+Jun!E81+Jul!E81+Ago!E81+Set!E81)))</f>
        <v>0</v>
      </c>
      <c r="M81" s="37">
        <f t="shared" si="0"/>
        <v>0</v>
      </c>
      <c r="N81" s="37">
        <f t="shared" si="1"/>
        <v>0</v>
      </c>
      <c r="O81" s="38">
        <f t="shared" si="5"/>
        <v>0</v>
      </c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</row>
    <row r="82" spans="1:26" ht="12.75" customHeight="1" x14ac:dyDescent="0.2">
      <c r="A82" s="13" t="s">
        <v>40</v>
      </c>
      <c r="B82" s="39"/>
      <c r="C82" s="39"/>
      <c r="D82" s="36"/>
      <c r="E82" s="36"/>
      <c r="F82" s="36"/>
      <c r="G82" s="36"/>
      <c r="H82" s="36"/>
      <c r="I82" s="39"/>
      <c r="J82" s="36"/>
      <c r="K82" s="39"/>
      <c r="L82" s="37">
        <f>((F82)/(E82+F82+(Jan!E82+Fev!E82+Mar!E82+Abr!E82+Mai!E82+Jun!E82+Jul!E82+Ago!E82+Set!E82)))</f>
        <v>0</v>
      </c>
      <c r="M82" s="37">
        <f t="shared" si="0"/>
        <v>0</v>
      </c>
      <c r="N82" s="37">
        <f t="shared" si="1"/>
        <v>0</v>
      </c>
      <c r="O82" s="38" t="s">
        <v>16</v>
      </c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</row>
    <row r="83" spans="1:26" ht="12.75" customHeight="1" x14ac:dyDescent="0.2">
      <c r="A83" s="13" t="s">
        <v>41</v>
      </c>
      <c r="B83" s="39"/>
      <c r="C83" s="39"/>
      <c r="D83" s="36"/>
      <c r="E83" s="36"/>
      <c r="F83" s="36"/>
      <c r="G83" s="36"/>
      <c r="H83" s="36"/>
      <c r="I83" s="39"/>
      <c r="J83" s="36"/>
      <c r="K83" s="39"/>
      <c r="L83" s="37">
        <f>((F83)/(E83+F83+(Jan!E83+Fev!E83+Mar!E83+Abr!E83+Mai!E83+Jun!E83+Jul!E83+Ago!E83+Set!E83)))</f>
        <v>0</v>
      </c>
      <c r="M83" s="37">
        <f t="shared" si="0"/>
        <v>0</v>
      </c>
      <c r="N83" s="37">
        <f t="shared" si="1"/>
        <v>0</v>
      </c>
      <c r="O83" s="38" t="s">
        <v>16</v>
      </c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</row>
    <row r="84" spans="1:26" ht="12.75" customHeight="1" x14ac:dyDescent="0.2">
      <c r="A84" s="13" t="s">
        <v>42</v>
      </c>
      <c r="B84" s="36"/>
      <c r="C84" s="36"/>
      <c r="D84" s="36"/>
      <c r="E84" s="36"/>
      <c r="F84" s="36"/>
      <c r="G84" s="36"/>
      <c r="H84" s="36"/>
      <c r="I84" s="39"/>
      <c r="J84" s="36"/>
      <c r="K84" s="39"/>
      <c r="L84" s="37">
        <f>((F84)/(E84+F84+(Jan!E84+Fev!E84+Mar!E84+Abr!E84+Mai!E84+Jun!E84+Jul!E84+Ago!E84+Set!E84)))</f>
        <v>0</v>
      </c>
      <c r="M84" s="37">
        <f t="shared" si="0"/>
        <v>0</v>
      </c>
      <c r="N84" s="37">
        <f t="shared" si="1"/>
        <v>0</v>
      </c>
      <c r="O84" s="38" t="s">
        <v>16</v>
      </c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</row>
    <row r="85" spans="1:26" ht="12.75" customHeight="1" x14ac:dyDescent="0.2">
      <c r="A85" s="13" t="s">
        <v>43</v>
      </c>
      <c r="B85" s="36"/>
      <c r="C85" s="36"/>
      <c r="D85" s="36"/>
      <c r="E85" s="36"/>
      <c r="F85" s="36"/>
      <c r="G85" s="36"/>
      <c r="H85" s="36"/>
      <c r="I85" s="39"/>
      <c r="J85" s="36"/>
      <c r="K85" s="39"/>
      <c r="L85" s="37">
        <f>((F85)/(E85+F85+(Jan!E85+Fev!E85+Mar!E85+Abr!E85+Mai!E85+Jun!E85+Jul!E85+Ago!E85+Set!E85)))</f>
        <v>0</v>
      </c>
      <c r="M85" s="37">
        <f t="shared" si="0"/>
        <v>0</v>
      </c>
      <c r="N85" s="37">
        <f t="shared" si="1"/>
        <v>0</v>
      </c>
      <c r="O85" s="38" t="s">
        <v>16</v>
      </c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</row>
    <row r="86" spans="1:26" ht="12.75" customHeight="1" x14ac:dyDescent="0.2">
      <c r="A86" s="13" t="s">
        <v>44</v>
      </c>
      <c r="B86" s="36"/>
      <c r="C86" s="36"/>
      <c r="D86" s="36"/>
      <c r="E86" s="36"/>
      <c r="F86" s="36"/>
      <c r="G86" s="36"/>
      <c r="H86" s="36"/>
      <c r="I86" s="39"/>
      <c r="J86" s="36"/>
      <c r="K86" s="39"/>
      <c r="L86" s="37">
        <f>((F86)/(E86+F86+(Jan!E86+Fev!E86+Mar!E86+Abr!E86+Mai!E86+Jun!E86+Jul!E86+Ago!E86+Set!E86)))</f>
        <v>0</v>
      </c>
      <c r="M86" s="37">
        <f t="shared" si="0"/>
        <v>0</v>
      </c>
      <c r="N86" s="37">
        <f t="shared" si="1"/>
        <v>0</v>
      </c>
      <c r="O86" s="38" t="s">
        <v>16</v>
      </c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</row>
    <row r="87" spans="1:26" ht="21" customHeight="1" x14ac:dyDescent="0.2">
      <c r="A87" s="13" t="s">
        <v>45</v>
      </c>
      <c r="B87" s="36"/>
      <c r="C87" s="36"/>
      <c r="D87" s="36"/>
      <c r="E87" s="36"/>
      <c r="F87" s="36"/>
      <c r="G87" s="36"/>
      <c r="H87" s="36"/>
      <c r="I87" s="39"/>
      <c r="J87" s="36"/>
      <c r="K87" s="39"/>
      <c r="L87" s="37">
        <f>((F87)/(E87+F87+(Jan!E87+Fev!E87+Mar!E87+Abr!E87+Mai!E87+Jun!E87+Jul!E87+Ago!E87+Set!E87)))</f>
        <v>0</v>
      </c>
      <c r="M87" s="37">
        <f t="shared" si="0"/>
        <v>0</v>
      </c>
      <c r="N87" s="37">
        <f t="shared" si="1"/>
        <v>0</v>
      </c>
      <c r="O87" s="38" t="s">
        <v>16</v>
      </c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</row>
    <row r="88" spans="1:26" ht="21.75" customHeight="1" x14ac:dyDescent="0.2">
      <c r="A88" s="13" t="s">
        <v>46</v>
      </c>
      <c r="B88" s="36"/>
      <c r="C88" s="36"/>
      <c r="D88" s="36"/>
      <c r="E88" s="36"/>
      <c r="F88" s="36"/>
      <c r="G88" s="36"/>
      <c r="H88" s="36"/>
      <c r="I88" s="39"/>
      <c r="J88" s="36"/>
      <c r="K88" s="36"/>
      <c r="L88" s="37">
        <f>((F88)/(E88+F88+(Jan!E88+Fev!E88+Mar!E88+Abr!E88+Mai!E88+Jun!E88+Jul!E88+Ago!E88+Set!E88)))</f>
        <v>0</v>
      </c>
      <c r="M88" s="37">
        <f t="shared" si="0"/>
        <v>0</v>
      </c>
      <c r="N88" s="37">
        <f t="shared" si="1"/>
        <v>0</v>
      </c>
      <c r="O88" s="38" t="s">
        <v>16</v>
      </c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</row>
    <row r="89" spans="1:26" ht="105" customHeight="1" x14ac:dyDescent="0.2">
      <c r="A89" s="4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5</v>
      </c>
      <c r="G89" s="5" t="s">
        <v>6</v>
      </c>
      <c r="H89" s="5" t="s">
        <v>7</v>
      </c>
      <c r="I89" s="5" t="s">
        <v>8</v>
      </c>
      <c r="J89" s="5" t="s">
        <v>9</v>
      </c>
      <c r="K89" s="5" t="s">
        <v>10</v>
      </c>
      <c r="L89" s="6" t="s">
        <v>11</v>
      </c>
      <c r="M89" s="6" t="s">
        <v>12</v>
      </c>
      <c r="N89" s="6" t="s">
        <v>13</v>
      </c>
      <c r="O89" s="7" t="s">
        <v>14</v>
      </c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</row>
    <row r="90" spans="1:26" ht="20.25" customHeight="1" x14ac:dyDescent="0.2">
      <c r="A90" s="13" t="s">
        <v>48</v>
      </c>
      <c r="B90" s="36"/>
      <c r="C90" s="36"/>
      <c r="D90" s="36"/>
      <c r="E90" s="55"/>
      <c r="F90" s="36"/>
      <c r="G90" s="36"/>
      <c r="H90" s="36"/>
      <c r="I90" s="39"/>
      <c r="J90" s="36"/>
      <c r="K90" s="39"/>
      <c r="L90" s="37">
        <f>((F90)/(E90+F90+(Jan!E90+Fev!E90+Mar!E90+Abr!E90+Mai!E90+Jun!E90+Jul!E90+Ago!E90+Set!E90)))</f>
        <v>0</v>
      </c>
      <c r="M90" s="37">
        <f t="shared" ref="M90:M122" si="6">IF(D90=0,0%,(J90)/D90)</f>
        <v>0</v>
      </c>
      <c r="N90" s="37">
        <f t="shared" ref="N90:N122" si="7">IF(D90=0,0%,(E90)/D90)</f>
        <v>0</v>
      </c>
      <c r="O90" s="38" t="s">
        <v>16</v>
      </c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</row>
    <row r="91" spans="1:26" ht="17.25" customHeight="1" x14ac:dyDescent="0.2">
      <c r="A91" s="13" t="s">
        <v>49</v>
      </c>
      <c r="B91" s="36"/>
      <c r="C91" s="36"/>
      <c r="D91" s="36"/>
      <c r="E91" s="55"/>
      <c r="F91" s="36"/>
      <c r="G91" s="36"/>
      <c r="H91" s="36"/>
      <c r="I91" s="36"/>
      <c r="J91" s="36"/>
      <c r="K91" s="36"/>
      <c r="L91" s="37">
        <f>((F91)/(E91+F91+(Jan!E91+Fev!E91+Mar!E91+Abr!E91+Mai!E91+Jun!E91+Jul!E91+Ago!E91+Set!E91)))</f>
        <v>0</v>
      </c>
      <c r="M91" s="37">
        <f t="shared" si="6"/>
        <v>0</v>
      </c>
      <c r="N91" s="37">
        <f t="shared" si="7"/>
        <v>0</v>
      </c>
      <c r="O91" s="38">
        <f t="shared" ref="O91:O96" si="8">IF(J91=0,0%,I91/J91)</f>
        <v>0</v>
      </c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</row>
    <row r="92" spans="1:26" ht="17.25" customHeight="1" x14ac:dyDescent="0.2">
      <c r="A92" s="13" t="s">
        <v>50</v>
      </c>
      <c r="B92" s="36"/>
      <c r="C92" s="36"/>
      <c r="D92" s="36"/>
      <c r="E92" s="55"/>
      <c r="F92" s="36"/>
      <c r="G92" s="36"/>
      <c r="H92" s="36"/>
      <c r="I92" s="36"/>
      <c r="J92" s="36"/>
      <c r="K92" s="36"/>
      <c r="L92" s="37">
        <f>((F92)/(E92+F92+(Jan!E92+Fev!E92+Mar!E92+Abr!E92+Mai!E92+Jun!E92+Jul!E92+Ago!E92+Set!E92)))</f>
        <v>0</v>
      </c>
      <c r="M92" s="37">
        <f t="shared" si="6"/>
        <v>0</v>
      </c>
      <c r="N92" s="37">
        <f t="shared" si="7"/>
        <v>0</v>
      </c>
      <c r="O92" s="38">
        <f t="shared" si="8"/>
        <v>0</v>
      </c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</row>
    <row r="93" spans="1:26" ht="17.25" customHeight="1" x14ac:dyDescent="0.2">
      <c r="A93" s="13" t="s">
        <v>51</v>
      </c>
      <c r="B93" s="36"/>
      <c r="C93" s="36"/>
      <c r="D93" s="36"/>
      <c r="E93" s="55"/>
      <c r="F93" s="36"/>
      <c r="G93" s="36"/>
      <c r="H93" s="36"/>
      <c r="I93" s="36"/>
      <c r="J93" s="36"/>
      <c r="K93" s="36"/>
      <c r="L93" s="37">
        <f>((F93)/(E93+F93+(Jan!E93+Fev!E93+Mar!E93+Abr!E93+Mai!E93+Jun!E93+Jul!E93+Ago!E93+Set!E93)))</f>
        <v>0</v>
      </c>
      <c r="M93" s="37">
        <f t="shared" si="6"/>
        <v>0</v>
      </c>
      <c r="N93" s="37">
        <f t="shared" si="7"/>
        <v>0</v>
      </c>
      <c r="O93" s="38">
        <f t="shared" si="8"/>
        <v>0</v>
      </c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</row>
    <row r="94" spans="1:26" ht="17.25" customHeight="1" x14ac:dyDescent="0.2">
      <c r="A94" s="13" t="s">
        <v>52</v>
      </c>
      <c r="B94" s="36"/>
      <c r="C94" s="36"/>
      <c r="D94" s="36"/>
      <c r="E94" s="55"/>
      <c r="F94" s="36"/>
      <c r="G94" s="36"/>
      <c r="H94" s="36"/>
      <c r="I94" s="36"/>
      <c r="J94" s="36"/>
      <c r="K94" s="36"/>
      <c r="L94" s="37">
        <f>((F94)/(E94+F94+(Jan!E94+Fev!E94+Mar!E94+Abr!E94+Mai!E94+Jun!E94+Jul!E94+Ago!E94+Set!E94)))</f>
        <v>0</v>
      </c>
      <c r="M94" s="37">
        <f t="shared" si="6"/>
        <v>0</v>
      </c>
      <c r="N94" s="37">
        <f t="shared" si="7"/>
        <v>0</v>
      </c>
      <c r="O94" s="38">
        <f t="shared" si="8"/>
        <v>0</v>
      </c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</row>
    <row r="95" spans="1:26" ht="17.25" customHeight="1" x14ac:dyDescent="0.2">
      <c r="A95" s="13" t="s">
        <v>53</v>
      </c>
      <c r="B95" s="36"/>
      <c r="C95" s="36"/>
      <c r="D95" s="36"/>
      <c r="E95" s="55"/>
      <c r="F95" s="36"/>
      <c r="G95" s="36"/>
      <c r="H95" s="36"/>
      <c r="I95" s="36"/>
      <c r="J95" s="36"/>
      <c r="K95" s="36"/>
      <c r="L95" s="37">
        <f>((F95)/(E95+F95+(Jan!E95+Fev!E95+Mar!E95+Abr!E95+Mai!E95+Jun!E95+Jul!E95+Ago!E95+Set!E95)))</f>
        <v>0</v>
      </c>
      <c r="M95" s="37">
        <f t="shared" si="6"/>
        <v>0</v>
      </c>
      <c r="N95" s="37">
        <f t="shared" si="7"/>
        <v>0</v>
      </c>
      <c r="O95" s="38">
        <f t="shared" si="8"/>
        <v>0</v>
      </c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</row>
    <row r="96" spans="1:26" ht="17.25" customHeight="1" x14ac:dyDescent="0.2">
      <c r="A96" s="13" t="s">
        <v>54</v>
      </c>
      <c r="B96" s="36"/>
      <c r="C96" s="36"/>
      <c r="D96" s="36"/>
      <c r="E96" s="55"/>
      <c r="F96" s="36"/>
      <c r="G96" s="36"/>
      <c r="H96" s="36"/>
      <c r="I96" s="36"/>
      <c r="J96" s="36"/>
      <c r="K96" s="36"/>
      <c r="L96" s="37">
        <f>((F96)/(E96+F96+(Jan!E96+Fev!E96+Mar!E96+Abr!E96+Mai!E96+Jun!E96+Jul!E96+Ago!E96+Set!E96)))</f>
        <v>0</v>
      </c>
      <c r="M96" s="37">
        <f t="shared" si="6"/>
        <v>0</v>
      </c>
      <c r="N96" s="37">
        <f t="shared" si="7"/>
        <v>0</v>
      </c>
      <c r="O96" s="38">
        <f t="shared" si="8"/>
        <v>0</v>
      </c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</row>
    <row r="97" spans="1:26" ht="12.75" customHeight="1" x14ac:dyDescent="0.2">
      <c r="A97" s="13" t="s">
        <v>55</v>
      </c>
      <c r="B97" s="36"/>
      <c r="C97" s="36"/>
      <c r="D97" s="36"/>
      <c r="E97" s="55"/>
      <c r="F97" s="36"/>
      <c r="G97" s="36"/>
      <c r="H97" s="36"/>
      <c r="I97" s="39"/>
      <c r="J97" s="36"/>
      <c r="K97" s="36"/>
      <c r="L97" s="37">
        <f>((F97)/(E97+F97+(Jan!E97+Fev!E97+Mar!E97+Abr!E97+Mai!E97+Jun!E97+Jul!E97+Ago!E97+Set!E97)))</f>
        <v>0</v>
      </c>
      <c r="M97" s="37">
        <f t="shared" si="6"/>
        <v>0</v>
      </c>
      <c r="N97" s="37">
        <f t="shared" si="7"/>
        <v>0</v>
      </c>
      <c r="O97" s="38" t="s">
        <v>16</v>
      </c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</row>
    <row r="98" spans="1:26" ht="31.5" customHeight="1" x14ac:dyDescent="0.2">
      <c r="A98" s="13" t="s">
        <v>56</v>
      </c>
      <c r="B98" s="39"/>
      <c r="C98" s="39"/>
      <c r="D98" s="36"/>
      <c r="E98" s="55"/>
      <c r="F98" s="36"/>
      <c r="G98" s="36"/>
      <c r="H98" s="36"/>
      <c r="I98" s="39"/>
      <c r="J98" s="36"/>
      <c r="K98" s="36"/>
      <c r="L98" s="37">
        <f>((F98)/(E98+F98+(Jan!E98+Fev!E98+Mar!E98+Abr!E98+Mai!E98+Jun!E98+Jul!E98+Ago!E98+Set!E98)))</f>
        <v>0</v>
      </c>
      <c r="M98" s="37">
        <f t="shared" si="6"/>
        <v>0</v>
      </c>
      <c r="N98" s="37">
        <f t="shared" si="7"/>
        <v>0</v>
      </c>
      <c r="O98" s="38">
        <f t="shared" ref="O98:O100" si="9">IF(J98=0,0%,I98/J98)</f>
        <v>0</v>
      </c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</row>
    <row r="99" spans="1:26" ht="17.25" customHeight="1" x14ac:dyDescent="0.2">
      <c r="A99" s="13" t="s">
        <v>57</v>
      </c>
      <c r="B99" s="39"/>
      <c r="C99" s="39"/>
      <c r="D99" s="36"/>
      <c r="E99" s="55"/>
      <c r="F99" s="36"/>
      <c r="G99" s="36"/>
      <c r="H99" s="36"/>
      <c r="I99" s="39"/>
      <c r="J99" s="36"/>
      <c r="K99" s="36"/>
      <c r="L99" s="37">
        <f>((F99)/(E99+F99+(Jan!E99+Fev!E99+Mar!E99+Abr!E99+Mai!E99+Jun!E99+Jul!E99+Ago!E99+Set!E99)))</f>
        <v>0</v>
      </c>
      <c r="M99" s="37">
        <f t="shared" si="6"/>
        <v>0</v>
      </c>
      <c r="N99" s="37">
        <f t="shared" si="7"/>
        <v>0</v>
      </c>
      <c r="O99" s="38">
        <f t="shared" si="9"/>
        <v>0</v>
      </c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 spans="1:26" ht="30.75" customHeight="1" x14ac:dyDescent="0.2">
      <c r="A100" s="13" t="s">
        <v>58</v>
      </c>
      <c r="B100" s="39"/>
      <c r="C100" s="39"/>
      <c r="D100" s="36"/>
      <c r="E100" s="55"/>
      <c r="F100" s="36"/>
      <c r="G100" s="36"/>
      <c r="H100" s="36"/>
      <c r="I100" s="39"/>
      <c r="J100" s="36"/>
      <c r="K100" s="39"/>
      <c r="L100" s="37">
        <f>((F100)/(E100+F100+(Jan!E100+Fev!E100+Mar!E100+Abr!E100+Mai!E100+Jun!E100+Jul!E100+Ago!E100+Set!E100)))</f>
        <v>0</v>
      </c>
      <c r="M100" s="37">
        <f t="shared" si="6"/>
        <v>0</v>
      </c>
      <c r="N100" s="37">
        <f t="shared" si="7"/>
        <v>0</v>
      </c>
      <c r="O100" s="38">
        <f t="shared" si="9"/>
        <v>0</v>
      </c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 spans="1:26" ht="20.25" customHeight="1" x14ac:dyDescent="0.2">
      <c r="A101" s="8" t="s">
        <v>59</v>
      </c>
      <c r="B101" s="36"/>
      <c r="C101" s="36"/>
      <c r="D101" s="36"/>
      <c r="E101" s="55"/>
      <c r="F101" s="36"/>
      <c r="G101" s="36"/>
      <c r="H101" s="36"/>
      <c r="I101" s="39"/>
      <c r="J101" s="36"/>
      <c r="K101" s="36"/>
      <c r="L101" s="37">
        <f>((F101)/(E101+F101+(Jan!E101+Fev!E101+Mar!E101+Abr!E101+Mai!E101+Jun!E101+Jul!E101+Ago!E101+Set!E101)))</f>
        <v>0</v>
      </c>
      <c r="M101" s="37">
        <f t="shared" si="6"/>
        <v>0</v>
      </c>
      <c r="N101" s="37">
        <f t="shared" si="7"/>
        <v>0</v>
      </c>
      <c r="O101" s="38" t="s">
        <v>16</v>
      </c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spans="1:26" ht="17.25" customHeight="1" x14ac:dyDescent="0.2">
      <c r="A102" s="8" t="s">
        <v>60</v>
      </c>
      <c r="B102" s="36"/>
      <c r="C102" s="36"/>
      <c r="D102" s="36"/>
      <c r="E102" s="55"/>
      <c r="F102" s="36"/>
      <c r="G102" s="36"/>
      <c r="H102" s="36"/>
      <c r="I102" s="39"/>
      <c r="J102" s="36"/>
      <c r="K102" s="36"/>
      <c r="L102" s="37">
        <f>((F102)/(E102+F102+(Jan!E102+Fev!E102+Mar!E102+Abr!E102+Mai!E102+Jun!E102+Jul!E102+Ago!E102+Set!E102)))</f>
        <v>0</v>
      </c>
      <c r="M102" s="37">
        <f t="shared" si="6"/>
        <v>0</v>
      </c>
      <c r="N102" s="37">
        <f t="shared" si="7"/>
        <v>0</v>
      </c>
      <c r="O102" s="38" t="s">
        <v>16</v>
      </c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spans="1:26" ht="17.25" customHeight="1" x14ac:dyDescent="0.2">
      <c r="A103" s="8" t="s">
        <v>61</v>
      </c>
      <c r="B103" s="36"/>
      <c r="C103" s="36"/>
      <c r="D103" s="36"/>
      <c r="E103" s="55"/>
      <c r="F103" s="36"/>
      <c r="G103" s="36"/>
      <c r="H103" s="36"/>
      <c r="I103" s="36"/>
      <c r="J103" s="36"/>
      <c r="K103" s="36"/>
      <c r="L103" s="37">
        <f>((F103)/(E103+F103+(Jan!E103+Fev!E103+Mar!E103+Abr!E103+Mai!E103+Jun!E103+Jul!E103+Ago!E103+Set!E103)))</f>
        <v>0</v>
      </c>
      <c r="M103" s="37">
        <f t="shared" si="6"/>
        <v>0</v>
      </c>
      <c r="N103" s="37">
        <f t="shared" si="7"/>
        <v>0</v>
      </c>
      <c r="O103" s="38" t="s">
        <v>16</v>
      </c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spans="1:26" ht="17.25" customHeight="1" x14ac:dyDescent="0.2">
      <c r="A104" s="8" t="s">
        <v>62</v>
      </c>
      <c r="B104" s="36"/>
      <c r="C104" s="36"/>
      <c r="D104" s="36"/>
      <c r="E104" s="55"/>
      <c r="F104" s="36"/>
      <c r="G104" s="36"/>
      <c r="H104" s="36"/>
      <c r="I104" s="39"/>
      <c r="J104" s="36"/>
      <c r="K104" s="36"/>
      <c r="L104" s="37">
        <f>((F104)/(E104+F104+(Jan!E104+Fev!E104+Mar!E104+Abr!E104+Mai!E104+Jun!E104+Jul!E104+Ago!E104+Set!E104)))</f>
        <v>0</v>
      </c>
      <c r="M104" s="37">
        <f t="shared" si="6"/>
        <v>0</v>
      </c>
      <c r="N104" s="37">
        <f t="shared" si="7"/>
        <v>0</v>
      </c>
      <c r="O104" s="38" t="s">
        <v>16</v>
      </c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spans="1:26" ht="19.5" customHeight="1" x14ac:dyDescent="0.2">
      <c r="A105" s="8" t="s">
        <v>63</v>
      </c>
      <c r="B105" s="39"/>
      <c r="C105" s="39"/>
      <c r="D105" s="36"/>
      <c r="E105" s="55"/>
      <c r="F105" s="36"/>
      <c r="G105" s="36"/>
      <c r="H105" s="36"/>
      <c r="I105" s="39"/>
      <c r="J105" s="36"/>
      <c r="K105" s="36"/>
      <c r="L105" s="37">
        <f>((F105)/(E105+F105+(Jan!E105+Fev!E105+Mar!E105+Abr!E105+Mai!E105+Jun!E105+Jul!E105+Ago!E105+Set!E105)))</f>
        <v>0</v>
      </c>
      <c r="M105" s="37">
        <f t="shared" si="6"/>
        <v>0</v>
      </c>
      <c r="N105" s="37">
        <f t="shared" si="7"/>
        <v>0</v>
      </c>
      <c r="O105" s="38" t="s">
        <v>16</v>
      </c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spans="1:26" ht="21" customHeight="1" x14ac:dyDescent="0.2">
      <c r="A106" s="8" t="s">
        <v>64</v>
      </c>
      <c r="B106" s="39"/>
      <c r="C106" s="39"/>
      <c r="D106" s="36"/>
      <c r="E106" s="55"/>
      <c r="F106" s="36"/>
      <c r="G106" s="36"/>
      <c r="H106" s="36"/>
      <c r="I106" s="39"/>
      <c r="J106" s="36"/>
      <c r="K106" s="36"/>
      <c r="L106" s="37">
        <f>((F106)/(E106+F106+(Jan!E106+Fev!E106+Mar!E106+Abr!E106+Mai!E106+Jun!E106+Jul!E106+Ago!E106+Set!E106)))</f>
        <v>0</v>
      </c>
      <c r="M106" s="37">
        <f t="shared" si="6"/>
        <v>0</v>
      </c>
      <c r="N106" s="37">
        <f t="shared" si="7"/>
        <v>0</v>
      </c>
      <c r="O106" s="38" t="s">
        <v>16</v>
      </c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spans="1:26" ht="20.25" customHeight="1" x14ac:dyDescent="0.2">
      <c r="A107" s="8" t="s">
        <v>65</v>
      </c>
      <c r="B107" s="39"/>
      <c r="C107" s="39"/>
      <c r="D107" s="36"/>
      <c r="E107" s="55"/>
      <c r="F107" s="36"/>
      <c r="G107" s="36"/>
      <c r="H107" s="36"/>
      <c r="I107" s="39"/>
      <c r="J107" s="36"/>
      <c r="K107" s="36"/>
      <c r="L107" s="37">
        <f>((F107)/(E107+F107+(Jan!E107+Fev!E107+Mar!E107+Abr!E107+Mai!E107+Jun!E107+Jul!E107+Ago!E107+Set!E107)))</f>
        <v>0</v>
      </c>
      <c r="M107" s="37">
        <f t="shared" si="6"/>
        <v>0</v>
      </c>
      <c r="N107" s="37">
        <f t="shared" si="7"/>
        <v>0</v>
      </c>
      <c r="O107" s="38" t="s">
        <v>16</v>
      </c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spans="1:26" ht="18" customHeight="1" x14ac:dyDescent="0.2">
      <c r="A108" s="8" t="s">
        <v>66</v>
      </c>
      <c r="B108" s="36"/>
      <c r="C108" s="36"/>
      <c r="D108" s="36"/>
      <c r="E108" s="55"/>
      <c r="F108" s="36"/>
      <c r="G108" s="36"/>
      <c r="H108" s="36"/>
      <c r="I108" s="39"/>
      <c r="J108" s="36"/>
      <c r="K108" s="36"/>
      <c r="L108" s="37">
        <f>((F108)/(E108+F108+(Jan!E108+Fev!E108+Mar!E108+Abr!E108+Mai!E108+Jun!E108+Jul!E108+Ago!E108+Set!E108)))</f>
        <v>0</v>
      </c>
      <c r="M108" s="37">
        <f t="shared" si="6"/>
        <v>0</v>
      </c>
      <c r="N108" s="37">
        <f t="shared" si="7"/>
        <v>0</v>
      </c>
      <c r="O108" s="38" t="s">
        <v>16</v>
      </c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spans="1:26" ht="21" customHeight="1" x14ac:dyDescent="0.2">
      <c r="A109" s="8" t="s">
        <v>67</v>
      </c>
      <c r="B109" s="36"/>
      <c r="C109" s="36"/>
      <c r="D109" s="36"/>
      <c r="E109" s="55"/>
      <c r="F109" s="36"/>
      <c r="G109" s="36"/>
      <c r="H109" s="36"/>
      <c r="I109" s="39"/>
      <c r="J109" s="36"/>
      <c r="K109" s="36"/>
      <c r="L109" s="37">
        <f>((F109)/(E109+F109+(Jan!E109+Fev!E109+Mar!E109+Abr!E109+Mai!E109+Jun!E109+Jul!E109+Ago!E109+Set!E109)))</f>
        <v>0</v>
      </c>
      <c r="M109" s="37">
        <f t="shared" si="6"/>
        <v>0</v>
      </c>
      <c r="N109" s="37">
        <f t="shared" si="7"/>
        <v>0</v>
      </c>
      <c r="O109" s="38" t="s">
        <v>16</v>
      </c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spans="1:26" ht="17.25" customHeight="1" x14ac:dyDescent="0.2">
      <c r="A110" s="8" t="s">
        <v>68</v>
      </c>
      <c r="B110" s="36"/>
      <c r="C110" s="36"/>
      <c r="D110" s="36"/>
      <c r="E110" s="55"/>
      <c r="F110" s="36"/>
      <c r="G110" s="36"/>
      <c r="H110" s="36"/>
      <c r="I110" s="39"/>
      <c r="J110" s="36"/>
      <c r="K110" s="36"/>
      <c r="L110" s="37">
        <f>((F110)/(E110+F110+(Jan!E110+Fev!E110+Mar!E110+Abr!E110+Mai!E110+Jun!E110+Jul!E110+Ago!E110+Set!E110)))</f>
        <v>0</v>
      </c>
      <c r="M110" s="37">
        <f t="shared" si="6"/>
        <v>0</v>
      </c>
      <c r="N110" s="37">
        <f t="shared" si="7"/>
        <v>0</v>
      </c>
      <c r="O110" s="38" t="s">
        <v>16</v>
      </c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spans="1:26" ht="21.75" customHeight="1" x14ac:dyDescent="0.2">
      <c r="A111" s="8" t="s">
        <v>69</v>
      </c>
      <c r="B111" s="39"/>
      <c r="C111" s="39"/>
      <c r="D111" s="39"/>
      <c r="E111" s="55"/>
      <c r="F111" s="36"/>
      <c r="G111" s="36"/>
      <c r="H111" s="36"/>
      <c r="I111" s="39"/>
      <c r="J111" s="39"/>
      <c r="K111" s="39"/>
      <c r="L111" s="37">
        <f>((F111)/(E111+F111+(Jan!E111+Fev!E111+Mar!E111+Abr!E111+Mai!E111+Jun!E111+Jul!E111+Ago!E111+Set!E111)))</f>
        <v>0</v>
      </c>
      <c r="M111" s="37">
        <f t="shared" si="6"/>
        <v>0</v>
      </c>
      <c r="N111" s="37">
        <f t="shared" si="7"/>
        <v>0</v>
      </c>
      <c r="O111" s="38" t="s">
        <v>16</v>
      </c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spans="1:26" ht="20.25" customHeight="1" x14ac:dyDescent="0.2">
      <c r="A112" s="8" t="s">
        <v>70</v>
      </c>
      <c r="B112" s="36"/>
      <c r="C112" s="36"/>
      <c r="D112" s="36"/>
      <c r="E112" s="55"/>
      <c r="F112" s="36"/>
      <c r="G112" s="36"/>
      <c r="H112" s="36"/>
      <c r="I112" s="39"/>
      <c r="J112" s="36"/>
      <c r="K112" s="36"/>
      <c r="L112" s="37">
        <f>((F112)/(E112+F112+(Jan!E112+Fev!E112+Mar!E112+Abr!E112+Mai!E112+Jun!E112+Jul!E112+Ago!E112+Set!E112)))</f>
        <v>0</v>
      </c>
      <c r="M112" s="37">
        <f t="shared" si="6"/>
        <v>0</v>
      </c>
      <c r="N112" s="37">
        <f t="shared" si="7"/>
        <v>0</v>
      </c>
      <c r="O112" s="38" t="s">
        <v>16</v>
      </c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spans="1:26" ht="21" customHeight="1" x14ac:dyDescent="0.2">
      <c r="A113" s="8" t="s">
        <v>71</v>
      </c>
      <c r="B113" s="36"/>
      <c r="C113" s="36"/>
      <c r="D113" s="36"/>
      <c r="E113" s="55"/>
      <c r="F113" s="36"/>
      <c r="G113" s="36"/>
      <c r="H113" s="36"/>
      <c r="I113" s="39"/>
      <c r="J113" s="36"/>
      <c r="K113" s="36"/>
      <c r="L113" s="37">
        <f>((F113)/(E113+F113+(Jan!E113+Fev!E113+Mar!E113+Abr!E113+Mai!E113+Jun!E113+Jul!E113+Ago!E113+Set!E113)))</f>
        <v>0</v>
      </c>
      <c r="M113" s="37">
        <f t="shared" si="6"/>
        <v>0</v>
      </c>
      <c r="N113" s="37">
        <f t="shared" si="7"/>
        <v>0</v>
      </c>
      <c r="O113" s="38" t="s">
        <v>16</v>
      </c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spans="1:26" ht="21.75" customHeight="1" x14ac:dyDescent="0.2">
      <c r="A114" s="8" t="s">
        <v>72</v>
      </c>
      <c r="B114" s="39"/>
      <c r="C114" s="36"/>
      <c r="D114" s="36"/>
      <c r="E114" s="36"/>
      <c r="F114" s="36"/>
      <c r="G114" s="36"/>
      <c r="H114" s="36"/>
      <c r="I114" s="39"/>
      <c r="J114" s="36"/>
      <c r="K114" s="36"/>
      <c r="L114" s="37">
        <f>((F114)/(E114+F114+(Jan!E114+Fev!E114+Mar!E114+Abr!E114+Mai!E114+Jun!E114+Jul!E114+Ago!E114+Set!E114)))</f>
        <v>0</v>
      </c>
      <c r="M114" s="37">
        <f t="shared" si="6"/>
        <v>0</v>
      </c>
      <c r="N114" s="37">
        <f t="shared" si="7"/>
        <v>0</v>
      </c>
      <c r="O114" s="38" t="s">
        <v>16</v>
      </c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spans="1:26" ht="17.25" customHeight="1" x14ac:dyDescent="0.2">
      <c r="A115" s="8" t="s">
        <v>73</v>
      </c>
      <c r="B115" s="39"/>
      <c r="C115" s="39"/>
      <c r="D115" s="36"/>
      <c r="E115" s="36"/>
      <c r="F115" s="36"/>
      <c r="G115" s="36"/>
      <c r="H115" s="39"/>
      <c r="I115" s="39"/>
      <c r="J115" s="36"/>
      <c r="K115" s="39"/>
      <c r="L115" s="37">
        <f>((F115)/(E115+F115+(Jan!E115+Fev!E115+Mar!E115+Abr!E115+Mai!E115+Jun!E115+Jul!E115+Ago!E115+Set!E115)))</f>
        <v>0</v>
      </c>
      <c r="M115" s="37">
        <f t="shared" si="6"/>
        <v>0</v>
      </c>
      <c r="N115" s="37">
        <f t="shared" si="7"/>
        <v>0</v>
      </c>
      <c r="O115" s="38" t="s">
        <v>16</v>
      </c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spans="1:26" ht="12.75" customHeight="1" x14ac:dyDescent="0.2">
      <c r="A116" s="8" t="s">
        <v>74</v>
      </c>
      <c r="B116" s="36"/>
      <c r="C116" s="36"/>
      <c r="D116" s="36"/>
      <c r="E116" s="36"/>
      <c r="F116" s="36"/>
      <c r="G116" s="36"/>
      <c r="H116" s="36"/>
      <c r="I116" s="39"/>
      <c r="J116" s="36"/>
      <c r="K116" s="36"/>
      <c r="L116" s="37">
        <f>((F116)/(E116+F116+(Jan!E116+Fev!E116+Mar!E116+Abr!E116+Mai!E116+Jun!E116+Jul!E116+Ago!E116+Set!E116)))</f>
        <v>0</v>
      </c>
      <c r="M116" s="37">
        <f t="shared" si="6"/>
        <v>0</v>
      </c>
      <c r="N116" s="37">
        <f t="shared" si="7"/>
        <v>0</v>
      </c>
      <c r="O116" s="38" t="s">
        <v>16</v>
      </c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spans="1:26" ht="12.75" customHeight="1" x14ac:dyDescent="0.2">
      <c r="A117" s="8" t="s">
        <v>75</v>
      </c>
      <c r="B117" s="36"/>
      <c r="C117" s="36"/>
      <c r="D117" s="36"/>
      <c r="E117" s="36"/>
      <c r="F117" s="36"/>
      <c r="G117" s="36"/>
      <c r="H117" s="36"/>
      <c r="I117" s="39"/>
      <c r="J117" s="36"/>
      <c r="K117" s="36"/>
      <c r="L117" s="37">
        <f>((F117)/(E117+F117+(Jan!E117+Fev!E117+Mar!E117+Abr!E117+Mai!E117+Jun!E117+Jul!E117+Ago!E118+Set!E117)))</f>
        <v>0</v>
      </c>
      <c r="M117" s="37">
        <f t="shared" si="6"/>
        <v>0</v>
      </c>
      <c r="N117" s="37">
        <f t="shared" si="7"/>
        <v>0</v>
      </c>
      <c r="O117" s="38" t="s">
        <v>16</v>
      </c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spans="1:26" ht="17.25" customHeight="1" x14ac:dyDescent="0.2">
      <c r="A118" s="8" t="s">
        <v>76</v>
      </c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7">
        <f>((F118)/(E118+F118+(Jan!E118+Fev!E118+Mar!E118+Abr!E118+Mai!E118+Jun!E118+Jul!E118+Ago!E118+Set!E118)))</f>
        <v>0</v>
      </c>
      <c r="M118" s="37">
        <f t="shared" si="6"/>
        <v>0</v>
      </c>
      <c r="N118" s="37">
        <f t="shared" si="7"/>
        <v>0</v>
      </c>
      <c r="O118" s="38">
        <f t="shared" ref="O118:O120" si="10">IF(J118=0,0%,I118/J118)</f>
        <v>0</v>
      </c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spans="1:26" ht="17.25" customHeight="1" x14ac:dyDescent="0.2">
      <c r="A119" s="8" t="s">
        <v>77</v>
      </c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7">
        <f>((F119)/(E119+F119+(Jan!E119+Fev!E119+Mar!E119+Abr!E119+Mai!E119+Jun!E119+Jul!E119+Ago!E119+Set!E119)))</f>
        <v>0</v>
      </c>
      <c r="M119" s="37">
        <f t="shared" si="6"/>
        <v>0</v>
      </c>
      <c r="N119" s="37">
        <f t="shared" si="7"/>
        <v>0</v>
      </c>
      <c r="O119" s="38">
        <f t="shared" si="10"/>
        <v>0</v>
      </c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spans="1:26" ht="17.25" customHeight="1" x14ac:dyDescent="0.2">
      <c r="A120" s="8" t="s">
        <v>78</v>
      </c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7">
        <f>((F120)/(E120+F120+(Jan!E120+Fev!E120+Mar!E120+Abr!E120+Mai!E120+Jun!E120+Jul!E120+Ago!E120+Set!E120)))</f>
        <v>0</v>
      </c>
      <c r="M120" s="37">
        <f t="shared" si="6"/>
        <v>0</v>
      </c>
      <c r="N120" s="37">
        <f t="shared" si="7"/>
        <v>0</v>
      </c>
      <c r="O120" s="38">
        <f t="shared" si="10"/>
        <v>0</v>
      </c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spans="1:26" ht="17.25" customHeight="1" x14ac:dyDescent="0.2">
      <c r="A121" s="8" t="s">
        <v>79</v>
      </c>
      <c r="B121" s="36"/>
      <c r="C121" s="36"/>
      <c r="D121" s="36"/>
      <c r="E121" s="36"/>
      <c r="F121" s="36"/>
      <c r="G121" s="36"/>
      <c r="H121" s="36"/>
      <c r="I121" s="39"/>
      <c r="J121" s="36"/>
      <c r="K121" s="36"/>
      <c r="L121" s="37">
        <f>((F121)/(E121+F121+(Jan!E121+Fev!E121+Mar!E121+Abr!E121+Mai!E121+Jun!E121+Jul!E121+Ago!E121+Set!E121)))</f>
        <v>0</v>
      </c>
      <c r="M121" s="37">
        <f t="shared" si="6"/>
        <v>0</v>
      </c>
      <c r="N121" s="37">
        <f t="shared" si="7"/>
        <v>0</v>
      </c>
      <c r="O121" s="38" t="s">
        <v>16</v>
      </c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spans="1:26" ht="17.25" customHeight="1" x14ac:dyDescent="0.2">
      <c r="A122" s="14" t="s">
        <v>80</v>
      </c>
      <c r="B122" s="15">
        <f t="shared" ref="B122:K122" si="11">SUM(B58:B121)</f>
        <v>0</v>
      </c>
      <c r="C122" s="15">
        <f t="shared" si="11"/>
        <v>0</v>
      </c>
      <c r="D122" s="15">
        <f t="shared" si="11"/>
        <v>0</v>
      </c>
      <c r="E122" s="15">
        <f t="shared" si="11"/>
        <v>0</v>
      </c>
      <c r="F122" s="15">
        <f t="shared" si="11"/>
        <v>0</v>
      </c>
      <c r="G122" s="15">
        <f t="shared" si="11"/>
        <v>0</v>
      </c>
      <c r="H122" s="15">
        <f t="shared" si="11"/>
        <v>0</v>
      </c>
      <c r="I122" s="15">
        <f t="shared" si="11"/>
        <v>0</v>
      </c>
      <c r="J122" s="15">
        <f t="shared" si="11"/>
        <v>0</v>
      </c>
      <c r="K122" s="15">
        <f t="shared" si="11"/>
        <v>0</v>
      </c>
      <c r="L122" s="16">
        <f>((F122)/(E122+F122+(Jan!E122+Fev!E122+Mar!E122+Abr!E122+Mai!E122+Jun!E122+Jul!E122+Ago!E122+Set!E122)))</f>
        <v>0</v>
      </c>
      <c r="M122" s="16">
        <f t="shared" si="6"/>
        <v>0</v>
      </c>
      <c r="N122" s="17">
        <f t="shared" si="7"/>
        <v>0</v>
      </c>
      <c r="O122" s="17">
        <f>IF(J122=0,0%,I122/J122)</f>
        <v>0</v>
      </c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spans="1:26" ht="84.75" customHeight="1" x14ac:dyDescent="0.2">
      <c r="A123" s="4" t="s">
        <v>81</v>
      </c>
      <c r="B123" s="5" t="s">
        <v>1</v>
      </c>
      <c r="C123" s="5" t="s">
        <v>2</v>
      </c>
      <c r="D123" s="5" t="s">
        <v>3</v>
      </c>
      <c r="E123" s="5" t="s">
        <v>4</v>
      </c>
      <c r="F123" s="5" t="s">
        <v>5</v>
      </c>
      <c r="G123" s="5" t="s">
        <v>6</v>
      </c>
      <c r="H123" s="5" t="s">
        <v>7</v>
      </c>
      <c r="I123" s="5" t="s">
        <v>8</v>
      </c>
      <c r="J123" s="5" t="s">
        <v>9</v>
      </c>
      <c r="K123" s="5" t="s">
        <v>10</v>
      </c>
      <c r="L123" s="6" t="s">
        <v>11</v>
      </c>
      <c r="M123" s="6" t="s">
        <v>12</v>
      </c>
      <c r="N123" s="6" t="s">
        <v>13</v>
      </c>
      <c r="O123" s="7" t="s">
        <v>14</v>
      </c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spans="1:26" ht="15.75" customHeight="1" x14ac:dyDescent="0.2">
      <c r="A124" s="8" t="s">
        <v>82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7">
        <f>((F124)/(E124+F124+(Jan!E124+Fev!E124+Mar!E124+Abr!E124+Mai!E124+Jun!E124+Jul!E124+Ago!E124+Set!E124)))</f>
        <v>0</v>
      </c>
      <c r="M124" s="37">
        <f t="shared" ref="M124:M162" si="12">IF(D124=0,0%,(J124)/D124)</f>
        <v>0</v>
      </c>
      <c r="N124" s="37">
        <f t="shared" ref="N124:N162" si="13">IF(D124=0,0%,(E124)/D124)</f>
        <v>0</v>
      </c>
      <c r="O124" s="38">
        <f t="shared" ref="O124:O139" si="14">IF(J124=0,0%,I124/J124)</f>
        <v>0</v>
      </c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spans="1:26" ht="15.75" customHeight="1" x14ac:dyDescent="0.2">
      <c r="A125" s="8" t="s">
        <v>83</v>
      </c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7">
        <f>((F125)/(E125+F125+(Jan!E125+Fev!E125+Mar!E125+Abr!E125+Mai!E125+Jun!E125+Jul!E125+Ago!E125+Set!E125)))</f>
        <v>0</v>
      </c>
      <c r="M125" s="37">
        <f t="shared" si="12"/>
        <v>0</v>
      </c>
      <c r="N125" s="37">
        <f t="shared" si="13"/>
        <v>0</v>
      </c>
      <c r="O125" s="38">
        <f t="shared" si="14"/>
        <v>0</v>
      </c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spans="1:26" ht="15.75" customHeight="1" x14ac:dyDescent="0.2">
      <c r="A126" s="8" t="s">
        <v>84</v>
      </c>
      <c r="B126" s="39"/>
      <c r="C126" s="39"/>
      <c r="D126" s="36"/>
      <c r="E126" s="36"/>
      <c r="F126" s="36"/>
      <c r="G126" s="36"/>
      <c r="H126" s="36"/>
      <c r="I126" s="36"/>
      <c r="J126" s="36"/>
      <c r="K126" s="36"/>
      <c r="L126" s="37">
        <f>((F126)/(E126+F126+(Jan!E126+Fev!E126+Mar!E126+Abr!E126+Mai!E126+Jun!E126+Jul!E126+Ago!E126+Set!E126)))</f>
        <v>0</v>
      </c>
      <c r="M126" s="37">
        <f t="shared" si="12"/>
        <v>0</v>
      </c>
      <c r="N126" s="37">
        <f t="shared" si="13"/>
        <v>0</v>
      </c>
      <c r="O126" s="38">
        <f t="shared" si="14"/>
        <v>0</v>
      </c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spans="1:26" ht="15.75" customHeight="1" x14ac:dyDescent="0.2">
      <c r="A127" s="8" t="s">
        <v>85</v>
      </c>
      <c r="B127" s="39"/>
      <c r="C127" s="39"/>
      <c r="D127" s="36"/>
      <c r="E127" s="36"/>
      <c r="F127" s="36"/>
      <c r="G127" s="36"/>
      <c r="H127" s="36"/>
      <c r="I127" s="36"/>
      <c r="J127" s="36"/>
      <c r="K127" s="39"/>
      <c r="L127" s="37">
        <f>((F127)/(E127+F127+(Jan!E127+Fev!E127+Mar!E127+Abr!E127+Mai!E127+Jun!E127+Jul!E127+Ago!E127+Set!E127)))</f>
        <v>0</v>
      </c>
      <c r="M127" s="37">
        <f t="shared" si="12"/>
        <v>0</v>
      </c>
      <c r="N127" s="37">
        <f t="shared" si="13"/>
        <v>0</v>
      </c>
      <c r="O127" s="38">
        <f t="shared" si="14"/>
        <v>0</v>
      </c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spans="1:26" ht="15.75" customHeight="1" x14ac:dyDescent="0.2">
      <c r="A128" s="8" t="s">
        <v>86</v>
      </c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7">
        <f>((F128)/(E128+F128+(Jan!E128+Fev!E128+Mar!E128+Abr!E128+Mai!E128+Jun!E128+Jul!E128+Ago!E128+Set!E128)))</f>
        <v>0</v>
      </c>
      <c r="M128" s="37">
        <f t="shared" si="12"/>
        <v>0</v>
      </c>
      <c r="N128" s="37">
        <f t="shared" si="13"/>
        <v>0</v>
      </c>
      <c r="O128" s="38">
        <f t="shared" si="14"/>
        <v>0</v>
      </c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spans="1:26" ht="15.75" customHeight="1" x14ac:dyDescent="0.2">
      <c r="A129" s="8" t="s">
        <v>87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7">
        <f>((F129)/(E129+F129+(Jan!E129+Fev!E129+Mar!E129+Abr!E129+Mai!E129+Jun!E129+Jul!E129+Ago!E129+Set!E129)))</f>
        <v>0</v>
      </c>
      <c r="M129" s="37">
        <f t="shared" si="12"/>
        <v>0</v>
      </c>
      <c r="N129" s="37">
        <f t="shared" si="13"/>
        <v>0</v>
      </c>
      <c r="O129" s="38">
        <f t="shared" si="14"/>
        <v>0</v>
      </c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spans="1:26" ht="15.75" customHeight="1" x14ac:dyDescent="0.2">
      <c r="A130" s="8" t="s">
        <v>88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7">
        <f>((F130)/(E130+F130+(Jan!E130+Fev!E130+Mar!E130+Abr!E130+Mai!E130+Jun!E130+Jul!E130+Ago!E130+Set!E130)))</f>
        <v>0</v>
      </c>
      <c r="M130" s="37">
        <f t="shared" si="12"/>
        <v>0</v>
      </c>
      <c r="N130" s="37">
        <f t="shared" si="13"/>
        <v>0</v>
      </c>
      <c r="O130" s="38">
        <f t="shared" si="14"/>
        <v>0</v>
      </c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spans="1:26" ht="15.75" customHeight="1" x14ac:dyDescent="0.2">
      <c r="A131" s="8" t="s">
        <v>89</v>
      </c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7">
        <f>((F131)/(E131+F131+(Jan!E131+Fev!E131+Mar!E131+Abr!E131+Mai!E131+Jun!E131+Jul!E131+Ago!E131+Set!E131)))</f>
        <v>0</v>
      </c>
      <c r="M131" s="37">
        <f t="shared" si="12"/>
        <v>0</v>
      </c>
      <c r="N131" s="37">
        <f t="shared" si="13"/>
        <v>0</v>
      </c>
      <c r="O131" s="38">
        <f t="shared" si="14"/>
        <v>0</v>
      </c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spans="1:26" ht="15.75" customHeight="1" x14ac:dyDescent="0.2">
      <c r="A132" s="8" t="s">
        <v>90</v>
      </c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7">
        <f>((F132)/(E132+F132+(Jan!E132+Fev!E132+Mar!E132+Abr!E132+Mai!E132+Jun!E132+Jul!E132+Ago!E132+Set!E132)))</f>
        <v>0</v>
      </c>
      <c r="M132" s="37">
        <f t="shared" si="12"/>
        <v>0</v>
      </c>
      <c r="N132" s="37">
        <f t="shared" si="13"/>
        <v>0</v>
      </c>
      <c r="O132" s="38">
        <f t="shared" si="14"/>
        <v>0</v>
      </c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spans="1:26" ht="16.5" customHeight="1" x14ac:dyDescent="0.2">
      <c r="A133" s="8" t="s">
        <v>91</v>
      </c>
      <c r="B133" s="36"/>
      <c r="C133" s="36"/>
      <c r="D133" s="36"/>
      <c r="E133" s="36"/>
      <c r="F133" s="36"/>
      <c r="G133" s="36"/>
      <c r="H133" s="36"/>
      <c r="I133" s="39"/>
      <c r="J133" s="36"/>
      <c r="K133" s="36"/>
      <c r="L133" s="37">
        <f>((F133)/(E133+F133+(Jan!E133+Fev!E133+Mar!E133+Abr!E133+Mai!E133+Jun!E133+Jul!E133+Ago!E133+Set!E133)))</f>
        <v>0</v>
      </c>
      <c r="M133" s="37">
        <f t="shared" si="12"/>
        <v>0</v>
      </c>
      <c r="N133" s="37">
        <f t="shared" si="13"/>
        <v>0</v>
      </c>
      <c r="O133" s="38">
        <f t="shared" si="14"/>
        <v>0</v>
      </c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spans="1:26" ht="16.5" customHeight="1" x14ac:dyDescent="0.2">
      <c r="A134" s="8" t="s">
        <v>92</v>
      </c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7">
        <f>((F134)/(E134+F134+(Jan!E134+Fev!E134+Mar!E134+Abr!E134+Mai!E134+Jun!E134+Jul!E134+Ago!E134+Set!E134)))</f>
        <v>0</v>
      </c>
      <c r="M134" s="37">
        <f t="shared" si="12"/>
        <v>0</v>
      </c>
      <c r="N134" s="37">
        <f t="shared" si="13"/>
        <v>0</v>
      </c>
      <c r="O134" s="38">
        <f t="shared" si="14"/>
        <v>0</v>
      </c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spans="1:26" ht="16.5" customHeight="1" x14ac:dyDescent="0.2">
      <c r="A135" s="8" t="s">
        <v>93</v>
      </c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7">
        <f>((F135)/(E135+F135+(Jan!E135+Fev!E135+Mar!E135+Abr!E135+Mai!E135+Jun!E135+Jul!E135+Ago!E135+Set!E135)))</f>
        <v>0</v>
      </c>
      <c r="M135" s="37">
        <f t="shared" si="12"/>
        <v>0</v>
      </c>
      <c r="N135" s="37">
        <f t="shared" si="13"/>
        <v>0</v>
      </c>
      <c r="O135" s="38">
        <f t="shared" si="14"/>
        <v>0</v>
      </c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spans="1:26" ht="15.75" customHeight="1" x14ac:dyDescent="0.2">
      <c r="A136" s="8" t="s">
        <v>94</v>
      </c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7">
        <f>((F136)/(E136+F136+(Jan!E136+Fev!E136+Mar!E136+Abr!E136+Mai!E136+Jun!E136+Jul!E136+Ago!E136+Set!E136)))</f>
        <v>0</v>
      </c>
      <c r="M136" s="37">
        <f t="shared" si="12"/>
        <v>0</v>
      </c>
      <c r="N136" s="37">
        <f t="shared" si="13"/>
        <v>0</v>
      </c>
      <c r="O136" s="38">
        <f t="shared" si="14"/>
        <v>0</v>
      </c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spans="1:26" ht="12.75" customHeight="1" x14ac:dyDescent="0.2">
      <c r="A137" s="8" t="s">
        <v>95</v>
      </c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7">
        <f>((F137)/(E137+F137+(Jan!E137+Fev!E137+Mar!E137+Abr!E137+Mai!E137+Jun!E137+Jul!E137+Ago!E137+Set!E137)))</f>
        <v>0</v>
      </c>
      <c r="M137" s="37">
        <f t="shared" si="12"/>
        <v>0</v>
      </c>
      <c r="N137" s="37">
        <f t="shared" si="13"/>
        <v>0</v>
      </c>
      <c r="O137" s="38">
        <f t="shared" si="14"/>
        <v>0</v>
      </c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spans="1:26" ht="12.75" customHeight="1" x14ac:dyDescent="0.2">
      <c r="A138" s="8" t="s">
        <v>96</v>
      </c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7">
        <f>((F138)/(E138+F138+(Jan!E138+Fev!E138+Mar!E138+Abr!E138+Mai!E138+Jun!E138+Jul!E138+Ago!E138+Set!E138)))</f>
        <v>0</v>
      </c>
      <c r="M138" s="37">
        <f t="shared" si="12"/>
        <v>0</v>
      </c>
      <c r="N138" s="37">
        <f t="shared" si="13"/>
        <v>0</v>
      </c>
      <c r="O138" s="38">
        <f t="shared" si="14"/>
        <v>0</v>
      </c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spans="1:26" ht="12.75" customHeight="1" x14ac:dyDescent="0.2">
      <c r="A139" s="8" t="s">
        <v>97</v>
      </c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7">
        <f>((F139)/(E139+F139+(Jan!E139+Fev!E139+Mar!E139+Abr!E139+Mai!E139+Jun!E139+Jul!E139+Ago!E139+Set!E139)))</f>
        <v>0</v>
      </c>
      <c r="M139" s="37">
        <f t="shared" si="12"/>
        <v>0</v>
      </c>
      <c r="N139" s="37">
        <f t="shared" si="13"/>
        <v>0</v>
      </c>
      <c r="O139" s="38">
        <f t="shared" si="14"/>
        <v>0</v>
      </c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spans="1:26" ht="12.75" customHeight="1" x14ac:dyDescent="0.2">
      <c r="A140" s="8" t="s">
        <v>98</v>
      </c>
      <c r="B140" s="36"/>
      <c r="C140" s="36"/>
      <c r="D140" s="36"/>
      <c r="E140" s="36"/>
      <c r="F140" s="36"/>
      <c r="G140" s="36"/>
      <c r="H140" s="36"/>
      <c r="I140" s="39"/>
      <c r="J140" s="36"/>
      <c r="K140" s="36"/>
      <c r="L140" s="37">
        <f>((F140)/(E140+F140+(Jan!E140+Fev!E140+Mar!E140+Abr!E140+Mai!E140+Jun!E140+Jul!E140+Ago!E140+Set!E140)))</f>
        <v>0</v>
      </c>
      <c r="M140" s="37">
        <f t="shared" si="12"/>
        <v>0</v>
      </c>
      <c r="N140" s="37">
        <f t="shared" si="13"/>
        <v>0</v>
      </c>
      <c r="O140" s="38" t="s">
        <v>16</v>
      </c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spans="1:26" ht="15.75" customHeight="1" x14ac:dyDescent="0.2">
      <c r="A141" s="8" t="s">
        <v>99</v>
      </c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7">
        <f>((F141)/(E141+F141+(Jan!E141+Fev!E141+Mar!E141+Abr!E141+Mai!E141+Jun!E141+Jul!E141+Ago!E141+Set!E141)))</f>
        <v>0</v>
      </c>
      <c r="M141" s="37">
        <f t="shared" si="12"/>
        <v>0</v>
      </c>
      <c r="N141" s="37">
        <f t="shared" si="13"/>
        <v>0</v>
      </c>
      <c r="O141" s="38">
        <f t="shared" ref="O141:O146" si="15">IF(J141=0,0%,I141/J141)</f>
        <v>0</v>
      </c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spans="1:26" ht="15.75" customHeight="1" x14ac:dyDescent="0.2">
      <c r="A142" s="8" t="s">
        <v>100</v>
      </c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7">
        <f>((F142)/(E142+F142+(Jan!E142+Fev!E142+Mar!E142+Abr!E142+Mai!E142+Jun!E142+Jul!E142+Ago!E142+Set!E142)))</f>
        <v>0</v>
      </c>
      <c r="M142" s="37">
        <f t="shared" si="12"/>
        <v>0</v>
      </c>
      <c r="N142" s="37">
        <f t="shared" si="13"/>
        <v>0</v>
      </c>
      <c r="O142" s="38">
        <f t="shared" si="15"/>
        <v>0</v>
      </c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spans="1:26" ht="15.75" customHeight="1" x14ac:dyDescent="0.2">
      <c r="A143" s="8" t="s">
        <v>101</v>
      </c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7">
        <f>((F143)/(E143+F143+(Jan!E143+Fev!E143+Mar!E143+Abr!E143+Mai!E143+Jun!E143+Jul!E143+Ago!E143+Set!E143)))</f>
        <v>0</v>
      </c>
      <c r="M143" s="37">
        <f t="shared" si="12"/>
        <v>0</v>
      </c>
      <c r="N143" s="37">
        <f t="shared" si="13"/>
        <v>0</v>
      </c>
      <c r="O143" s="38">
        <f t="shared" si="15"/>
        <v>0</v>
      </c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spans="1:26" ht="15.75" customHeight="1" x14ac:dyDescent="0.2">
      <c r="A144" s="8" t="s">
        <v>102</v>
      </c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7">
        <f>((F144)/(E144+F144+(Jan!E144+Fev!E144+Mar!E144+Abr!E144+Mai!E144+Jun!E144+Jul!E144+Ago!E144+Set!E144)))</f>
        <v>0</v>
      </c>
      <c r="M144" s="37">
        <f t="shared" si="12"/>
        <v>0</v>
      </c>
      <c r="N144" s="37">
        <f t="shared" si="13"/>
        <v>0</v>
      </c>
      <c r="O144" s="38">
        <f t="shared" si="15"/>
        <v>0</v>
      </c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spans="1:26" ht="15.75" customHeight="1" x14ac:dyDescent="0.2">
      <c r="A145" s="8" t="s">
        <v>103</v>
      </c>
      <c r="B145" s="36"/>
      <c r="C145" s="36"/>
      <c r="D145" s="36"/>
      <c r="E145" s="36"/>
      <c r="F145" s="36"/>
      <c r="G145" s="36"/>
      <c r="H145" s="36"/>
      <c r="I145" s="39"/>
      <c r="J145" s="36"/>
      <c r="K145" s="36"/>
      <c r="L145" s="37">
        <f>((F145)/(E145+F145+(Jan!E145+Fev!E145+Mar!E145+Abr!E145+Mai!E145+Jun!E145+Jul!E145+Ago!E145+Set!E145)))</f>
        <v>0</v>
      </c>
      <c r="M145" s="37">
        <f t="shared" si="12"/>
        <v>0</v>
      </c>
      <c r="N145" s="37">
        <f t="shared" si="13"/>
        <v>0</v>
      </c>
      <c r="O145" s="38">
        <f t="shared" si="15"/>
        <v>0</v>
      </c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spans="1:26" ht="15.75" customHeight="1" x14ac:dyDescent="0.2">
      <c r="A146" s="8" t="s">
        <v>104</v>
      </c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7">
        <f>((F146)/(E146+F146+(Jan!E146+Fev!E146+Mar!E146+Abr!E146+Mai!E146+Jun!E146+Jul!E146+Ago!E146+Set!E146)))</f>
        <v>0</v>
      </c>
      <c r="M146" s="37">
        <f t="shared" si="12"/>
        <v>0</v>
      </c>
      <c r="N146" s="37">
        <f t="shared" si="13"/>
        <v>0</v>
      </c>
      <c r="O146" s="38">
        <f t="shared" si="15"/>
        <v>0</v>
      </c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spans="1:26" ht="15.75" customHeight="1" x14ac:dyDescent="0.2">
      <c r="A147" s="8" t="s">
        <v>105</v>
      </c>
      <c r="B147" s="36"/>
      <c r="C147" s="36"/>
      <c r="D147" s="36"/>
      <c r="E147" s="36"/>
      <c r="F147" s="36"/>
      <c r="G147" s="36"/>
      <c r="H147" s="36"/>
      <c r="I147" s="39"/>
      <c r="J147" s="36"/>
      <c r="K147" s="36"/>
      <c r="L147" s="37">
        <f>((F147)/(E147+F147+(Jan!E147+Fev!E147+Mar!E147+Abr!E147+Mai!E147+Jun!E147+Jul!E147+Ago!E147+Set!E147)))</f>
        <v>0</v>
      </c>
      <c r="M147" s="37">
        <f t="shared" si="12"/>
        <v>0</v>
      </c>
      <c r="N147" s="37">
        <f t="shared" si="13"/>
        <v>0</v>
      </c>
      <c r="O147" s="38" t="s">
        <v>16</v>
      </c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spans="1:26" ht="12.75" customHeight="1" x14ac:dyDescent="0.2">
      <c r="A148" s="8" t="s">
        <v>106</v>
      </c>
      <c r="B148" s="36"/>
      <c r="C148" s="39"/>
      <c r="D148" s="36"/>
      <c r="E148" s="36"/>
      <c r="F148" s="36"/>
      <c r="G148" s="36"/>
      <c r="H148" s="36"/>
      <c r="I148" s="36"/>
      <c r="J148" s="36"/>
      <c r="K148" s="36"/>
      <c r="L148" s="37">
        <f>((F148)/(E148+F148+(Jan!E148+Fev!E148+Mar!E148+Abr!E148+Mai!E148+Jun!E148+Jul!E148+Ago!E148+Set!E148)))</f>
        <v>0</v>
      </c>
      <c r="M148" s="37">
        <f t="shared" si="12"/>
        <v>0</v>
      </c>
      <c r="N148" s="37">
        <f t="shared" si="13"/>
        <v>0</v>
      </c>
      <c r="O148" s="38">
        <f t="shared" ref="O148:O149" si="16">IF(J148=0,0%,I148/J148)</f>
        <v>0</v>
      </c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spans="1:26" ht="12.75" customHeight="1" x14ac:dyDescent="0.2">
      <c r="A149" s="8" t="s">
        <v>107</v>
      </c>
      <c r="B149" s="36"/>
      <c r="C149" s="39"/>
      <c r="D149" s="36"/>
      <c r="E149" s="36"/>
      <c r="F149" s="36"/>
      <c r="G149" s="36"/>
      <c r="H149" s="36"/>
      <c r="I149" s="36"/>
      <c r="J149" s="36"/>
      <c r="K149" s="36"/>
      <c r="L149" s="37">
        <f>((F149)/(E149+F149+(Jan!E149+Fev!E149+Mar!E149+Abr!E149+Mai!E149+Jun!E149+Jul!E149+Ago!E149+Set!E149)))</f>
        <v>0</v>
      </c>
      <c r="M149" s="37">
        <f t="shared" si="12"/>
        <v>0</v>
      </c>
      <c r="N149" s="37">
        <f t="shared" si="13"/>
        <v>0</v>
      </c>
      <c r="O149" s="38">
        <f t="shared" si="16"/>
        <v>0</v>
      </c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spans="1:26" ht="12.75" customHeight="1" x14ac:dyDescent="0.2">
      <c r="A150" s="8" t="s">
        <v>108</v>
      </c>
      <c r="B150" s="36"/>
      <c r="C150" s="39"/>
      <c r="D150" s="36"/>
      <c r="E150" s="36"/>
      <c r="F150" s="36"/>
      <c r="G150" s="36"/>
      <c r="H150" s="36"/>
      <c r="I150" s="39"/>
      <c r="J150" s="36"/>
      <c r="K150" s="36"/>
      <c r="L150" s="37">
        <f>((F150)/(E150+F150+(Jan!E150+Fev!E150+Mar!E150+Abr!E150+Mai!E150+Jun!E150+Jul!E150+Ago!E150+Set!E150)))</f>
        <v>0</v>
      </c>
      <c r="M150" s="37">
        <f t="shared" si="12"/>
        <v>0</v>
      </c>
      <c r="N150" s="37">
        <f t="shared" si="13"/>
        <v>0</v>
      </c>
      <c r="O150" s="38" t="s">
        <v>16</v>
      </c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spans="1:26" ht="15.75" customHeight="1" x14ac:dyDescent="0.2">
      <c r="A151" s="8" t="s">
        <v>109</v>
      </c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7">
        <f>((F151)/(E151+F151+(Jan!E151+Fev!E151+Mar!E151+Abr!E151+Mai!E151+Jun!E151+Jul!E151+Ago!E151+Set!E151)))</f>
        <v>0</v>
      </c>
      <c r="M151" s="37">
        <f t="shared" si="12"/>
        <v>0</v>
      </c>
      <c r="N151" s="37">
        <f t="shared" si="13"/>
        <v>0</v>
      </c>
      <c r="O151" s="38">
        <f t="shared" ref="O151:O156" si="17">IF(J151=0,0%,I151/J151)</f>
        <v>0</v>
      </c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spans="1:26" ht="15.75" customHeight="1" x14ac:dyDescent="0.2">
      <c r="A152" s="8" t="s">
        <v>110</v>
      </c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7">
        <f>((F152)/(E152+F152+(Jan!E152+Fev!E152+Mar!E152+Abr!E152+Mai!E152+Jun!E152+Jul!E152+Ago!E152+Set!E152)))</f>
        <v>0</v>
      </c>
      <c r="M152" s="37">
        <f t="shared" si="12"/>
        <v>0</v>
      </c>
      <c r="N152" s="37">
        <f t="shared" si="13"/>
        <v>0</v>
      </c>
      <c r="O152" s="38">
        <f t="shared" si="17"/>
        <v>0</v>
      </c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spans="1:26" ht="15.75" customHeight="1" x14ac:dyDescent="0.2">
      <c r="A153" s="8" t="s">
        <v>111</v>
      </c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7">
        <f>((F153)/(E153+F153+(Jan!E153+Fev!E153+Mar!E153+Abr!E153+Mai!E153+Jun!E153+Jul!E153+Ago!E153+Set!E153)))</f>
        <v>0</v>
      </c>
      <c r="M153" s="37">
        <f t="shared" si="12"/>
        <v>0</v>
      </c>
      <c r="N153" s="37">
        <f t="shared" si="13"/>
        <v>0</v>
      </c>
      <c r="O153" s="38">
        <f t="shared" si="17"/>
        <v>0</v>
      </c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spans="1:26" ht="24.75" customHeight="1" x14ac:dyDescent="0.2">
      <c r="A154" s="8" t="s">
        <v>112</v>
      </c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7">
        <f>((F154)/(E154+F154+(Jan!E154+Fev!E154+Mar!E154+Abr!E154+Mai!E154+Jun!E154+Jul!E154+Ago!E154+Set!E154)))</f>
        <v>0</v>
      </c>
      <c r="M154" s="37">
        <f t="shared" si="12"/>
        <v>0</v>
      </c>
      <c r="N154" s="37">
        <f t="shared" si="13"/>
        <v>0</v>
      </c>
      <c r="O154" s="38">
        <f t="shared" si="17"/>
        <v>0</v>
      </c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spans="1:26" ht="24.75" customHeight="1" x14ac:dyDescent="0.2">
      <c r="A155" s="8" t="s">
        <v>113</v>
      </c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7">
        <f>((F155)/(E155+F155+(Jan!E155+Fev!E155+Mar!E155+Abr!E155+Mai!E155+Jun!E155+Jul!E155+Ago!E155+Set!E155)))</f>
        <v>0</v>
      </c>
      <c r="M155" s="37">
        <f t="shared" si="12"/>
        <v>0</v>
      </c>
      <c r="N155" s="37">
        <f t="shared" si="13"/>
        <v>0</v>
      </c>
      <c r="O155" s="38">
        <f t="shared" si="17"/>
        <v>0</v>
      </c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spans="1:26" ht="24.75" customHeight="1" x14ac:dyDescent="0.2">
      <c r="A156" s="8" t="s">
        <v>114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9"/>
      <c r="L156" s="37">
        <f>((F156)/(E156+F156+(Jan!E156+Fev!E156+Mar!E156+Abr!E156+Mai!E156+Jun!E156+Jul!E156+Ago!E156+Set!E156)))</f>
        <v>0</v>
      </c>
      <c r="M156" s="37">
        <f t="shared" si="12"/>
        <v>0</v>
      </c>
      <c r="N156" s="37">
        <f t="shared" si="13"/>
        <v>0</v>
      </c>
      <c r="O156" s="38">
        <f t="shared" si="17"/>
        <v>0</v>
      </c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spans="1:26" ht="24.75" customHeight="1" x14ac:dyDescent="0.2">
      <c r="A157" s="8" t="s">
        <v>115</v>
      </c>
      <c r="B157" s="36"/>
      <c r="C157" s="36"/>
      <c r="D157" s="36"/>
      <c r="E157" s="36"/>
      <c r="F157" s="36"/>
      <c r="G157" s="36"/>
      <c r="H157" s="36"/>
      <c r="I157" s="36"/>
      <c r="J157" s="36"/>
      <c r="K157" s="39"/>
      <c r="L157" s="37">
        <f>((F157)/(E157+F157+(Jan!E157+Fev!E157+Mar!E157+Abr!E157+Mai!E157+Jun!E157+Jul!E157+Ago!E157+Set!E157)))</f>
        <v>0</v>
      </c>
      <c r="M157" s="37">
        <f t="shared" si="12"/>
        <v>0</v>
      </c>
      <c r="N157" s="37">
        <f t="shared" si="13"/>
        <v>0</v>
      </c>
      <c r="O157" s="38" t="s">
        <v>16</v>
      </c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spans="1:26" ht="22.5" customHeight="1" x14ac:dyDescent="0.2">
      <c r="A158" s="8" t="s">
        <v>116</v>
      </c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7">
        <f>((F158)/(E158+F158+(Jan!E158+Fev!E158+Mar!E158+Abr!E158+Mai!E158+Jun!E158+Jul!E158+Ago!E158+Set!E158)))</f>
        <v>0</v>
      </c>
      <c r="M158" s="37">
        <f t="shared" si="12"/>
        <v>0</v>
      </c>
      <c r="N158" s="37">
        <f t="shared" si="13"/>
        <v>0</v>
      </c>
      <c r="O158" s="38">
        <f t="shared" ref="O158:O159" si="18">IF(J158=0,0%,I158/J158)</f>
        <v>0</v>
      </c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spans="1:26" ht="21.75" customHeight="1" x14ac:dyDescent="0.2">
      <c r="A159" s="8" t="s">
        <v>117</v>
      </c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7">
        <f>((F159)/(E159+F159+(Jan!E159+Fev!E159+Mar!E159+Abr!E159+Mai!E159+Jun!E159+Jul!E159+Ago!E159+Set!E159)))</f>
        <v>0</v>
      </c>
      <c r="M159" s="37">
        <f t="shared" si="12"/>
        <v>0</v>
      </c>
      <c r="N159" s="37">
        <f t="shared" si="13"/>
        <v>0</v>
      </c>
      <c r="O159" s="38">
        <f t="shared" si="18"/>
        <v>0</v>
      </c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spans="1:26" ht="22.5" customHeight="1" x14ac:dyDescent="0.2">
      <c r="A160" s="8" t="s">
        <v>118</v>
      </c>
      <c r="B160" s="36"/>
      <c r="C160" s="36"/>
      <c r="D160" s="36"/>
      <c r="E160" s="36"/>
      <c r="F160" s="36"/>
      <c r="G160" s="36"/>
      <c r="H160" s="36"/>
      <c r="I160" s="39"/>
      <c r="J160" s="36"/>
      <c r="K160" s="36"/>
      <c r="L160" s="37">
        <f>((F160)/(E160+F160+(Jan!E160+Fev!E160+Mar!E160+Abr!E160+Mai!E160+Jun!E160+Jul!E160+Ago!E160+Set!E160)))</f>
        <v>0</v>
      </c>
      <c r="M160" s="37">
        <f t="shared" si="12"/>
        <v>0</v>
      </c>
      <c r="N160" s="37">
        <f t="shared" si="13"/>
        <v>0</v>
      </c>
      <c r="O160" s="38" t="s">
        <v>16</v>
      </c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spans="1:26" ht="15.75" customHeight="1" x14ac:dyDescent="0.2">
      <c r="A161" s="8" t="s">
        <v>119</v>
      </c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7">
        <f>((F161)/(E161+F161+(Jan!E161+Fev!E161+Mar!E161+Abr!E161+Mai!E161+Jun!E161+Jul!E161+Ago!E161+Set!E161)))</f>
        <v>0</v>
      </c>
      <c r="M161" s="37">
        <f t="shared" si="12"/>
        <v>0</v>
      </c>
      <c r="N161" s="37">
        <f t="shared" si="13"/>
        <v>0</v>
      </c>
      <c r="O161" s="38">
        <f t="shared" ref="O161:O162" si="19">IF(J161=0,0%,I161/J161)</f>
        <v>0</v>
      </c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spans="1:26" ht="17.25" customHeight="1" x14ac:dyDescent="0.2">
      <c r="A162" s="14" t="s">
        <v>120</v>
      </c>
      <c r="B162" s="15">
        <f t="shared" ref="B162:K162" si="20">SUM(B124:B161)</f>
        <v>0</v>
      </c>
      <c r="C162" s="15">
        <f t="shared" si="20"/>
        <v>0</v>
      </c>
      <c r="D162" s="15">
        <f t="shared" si="20"/>
        <v>0</v>
      </c>
      <c r="E162" s="15">
        <f t="shared" si="20"/>
        <v>0</v>
      </c>
      <c r="F162" s="15">
        <f t="shared" si="20"/>
        <v>0</v>
      </c>
      <c r="G162" s="15">
        <f t="shared" si="20"/>
        <v>0</v>
      </c>
      <c r="H162" s="15">
        <f t="shared" si="20"/>
        <v>0</v>
      </c>
      <c r="I162" s="15">
        <f t="shared" si="20"/>
        <v>0</v>
      </c>
      <c r="J162" s="15">
        <f t="shared" si="20"/>
        <v>0</v>
      </c>
      <c r="K162" s="15">
        <f t="shared" si="20"/>
        <v>0</v>
      </c>
      <c r="L162" s="16">
        <f>((F162)/(E162+F162+(Jan!E162+Fev!E162+Mar!E162+Abr!E162+Mai!E162+Jun!E162+Jul!E162+Ago!E162+Set!E162)))</f>
        <v>0</v>
      </c>
      <c r="M162" s="16">
        <f t="shared" si="12"/>
        <v>0</v>
      </c>
      <c r="N162" s="17">
        <f t="shared" si="13"/>
        <v>0</v>
      </c>
      <c r="O162" s="17">
        <f t="shared" si="19"/>
        <v>0</v>
      </c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spans="1:26" ht="132" customHeight="1" x14ac:dyDescent="0.2">
      <c r="A163" s="4" t="s">
        <v>121</v>
      </c>
      <c r="B163" s="5" t="s">
        <v>1</v>
      </c>
      <c r="C163" s="5" t="s">
        <v>2</v>
      </c>
      <c r="D163" s="5" t="s">
        <v>3</v>
      </c>
      <c r="E163" s="5" t="s">
        <v>4</v>
      </c>
      <c r="F163" s="5" t="s">
        <v>5</v>
      </c>
      <c r="G163" s="5" t="s">
        <v>6</v>
      </c>
      <c r="H163" s="5" t="s">
        <v>7</v>
      </c>
      <c r="I163" s="5" t="s">
        <v>8</v>
      </c>
      <c r="J163" s="5" t="s">
        <v>9</v>
      </c>
      <c r="K163" s="5" t="s">
        <v>10</v>
      </c>
      <c r="L163" s="6" t="s">
        <v>11</v>
      </c>
      <c r="M163" s="6" t="s">
        <v>12</v>
      </c>
      <c r="N163" s="6" t="s">
        <v>13</v>
      </c>
      <c r="O163" s="7" t="s">
        <v>14</v>
      </c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spans="1:26" ht="17.25" customHeight="1" x14ac:dyDescent="0.2">
      <c r="A164" s="8" t="s">
        <v>122</v>
      </c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7">
        <f>((F164)/(E164+F164+(Jan!E164+Fev!E164+Mar!E164+Abr!E164+Mai!E164+Jun!E164+Jul!E164+Ago!E164+Set!E164)))</f>
        <v>0</v>
      </c>
      <c r="M164" s="37">
        <f t="shared" ref="M164:M193" si="21">IF(D164=0,0%,(J164)/D164)</f>
        <v>0</v>
      </c>
      <c r="N164" s="37">
        <f t="shared" ref="N164:N193" si="22">IF(D164=0,0%,(E164)/D164)</f>
        <v>0</v>
      </c>
      <c r="O164" s="38">
        <f t="shared" ref="O164:O193" si="23">IF(J164=0,0%,I164/J164)</f>
        <v>0</v>
      </c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spans="1:26" ht="17.25" customHeight="1" x14ac:dyDescent="0.2">
      <c r="A165" s="8" t="s">
        <v>123</v>
      </c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7">
        <f>((F165)/(E165+F165+(Jan!E165+Fev!E165+Mar!E165+Abr!E165+Mai!E165+Jun!E165+Jul!E165+Ago!E165+Set!E165)))</f>
        <v>0</v>
      </c>
      <c r="M165" s="37">
        <f t="shared" si="21"/>
        <v>0</v>
      </c>
      <c r="N165" s="37">
        <f t="shared" si="22"/>
        <v>0</v>
      </c>
      <c r="O165" s="38">
        <f t="shared" si="23"/>
        <v>0</v>
      </c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spans="1:26" ht="17.25" customHeight="1" x14ac:dyDescent="0.2">
      <c r="A166" s="8" t="s">
        <v>124</v>
      </c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7">
        <f>((F166)/(E166+F166+(Jan!E166+Fev!E166+Mar!E166+Abr!E166+Mai!E166+Jun!E166+Jul!E166+Ago!E166+Set!E166)))</f>
        <v>0</v>
      </c>
      <c r="M166" s="37">
        <f t="shared" si="21"/>
        <v>0</v>
      </c>
      <c r="N166" s="37">
        <f t="shared" si="22"/>
        <v>0</v>
      </c>
      <c r="O166" s="38">
        <f t="shared" si="23"/>
        <v>0</v>
      </c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spans="1:26" ht="17.25" customHeight="1" x14ac:dyDescent="0.2">
      <c r="A167" s="8" t="s">
        <v>125</v>
      </c>
      <c r="B167" s="36"/>
      <c r="C167" s="36"/>
      <c r="D167" s="36"/>
      <c r="E167" s="36"/>
      <c r="F167" s="36"/>
      <c r="G167" s="36"/>
      <c r="H167" s="36"/>
      <c r="I167" s="39"/>
      <c r="J167" s="36"/>
      <c r="K167" s="36"/>
      <c r="L167" s="37">
        <f>((F167)/(E167+F167+(Jan!E167+Fev!E167+Mar!E167+Abr!E167+Mai!E167+Jun!E167+Jul!E167+Ago!E167+Set!E167)))</f>
        <v>0</v>
      </c>
      <c r="M167" s="37">
        <f t="shared" si="21"/>
        <v>0</v>
      </c>
      <c r="N167" s="37">
        <f t="shared" si="22"/>
        <v>0</v>
      </c>
      <c r="O167" s="38">
        <f t="shared" si="23"/>
        <v>0</v>
      </c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spans="1:26" ht="17.25" customHeight="1" x14ac:dyDescent="0.2">
      <c r="A168" s="8" t="s">
        <v>126</v>
      </c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7">
        <f>((F168)/(E168+F168+(Jan!E168+Fev!E168+Mar!E168+Abr!E168+Mai!E168+Jun!E168+Jul!E168+Ago!E168+Set!E168)))</f>
        <v>0</v>
      </c>
      <c r="M168" s="37">
        <f t="shared" si="21"/>
        <v>0</v>
      </c>
      <c r="N168" s="37">
        <f t="shared" si="22"/>
        <v>0</v>
      </c>
      <c r="O168" s="38">
        <f t="shared" si="23"/>
        <v>0</v>
      </c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spans="1:26" ht="17.25" customHeight="1" x14ac:dyDescent="0.2">
      <c r="A169" s="8" t="s">
        <v>127</v>
      </c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7">
        <f>((F169)/(E169+F169+(Jan!E169+Fev!E169+Mar!E169+Abr!E169+Mai!E169+Jun!E169+Jul!E169+Ago!E169+Set!E169)))</f>
        <v>0</v>
      </c>
      <c r="M169" s="37">
        <f t="shared" si="21"/>
        <v>0</v>
      </c>
      <c r="N169" s="37">
        <f t="shared" si="22"/>
        <v>0</v>
      </c>
      <c r="O169" s="38">
        <f t="shared" si="23"/>
        <v>0</v>
      </c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spans="1:26" ht="17.25" customHeight="1" x14ac:dyDescent="0.2">
      <c r="A170" s="8" t="s">
        <v>128</v>
      </c>
      <c r="B170" s="36"/>
      <c r="C170" s="36"/>
      <c r="D170" s="36"/>
      <c r="E170" s="36"/>
      <c r="F170" s="36"/>
      <c r="G170" s="36"/>
      <c r="H170" s="36"/>
      <c r="I170" s="36"/>
      <c r="J170" s="36"/>
      <c r="K170" s="39"/>
      <c r="L170" s="37">
        <f>((F170)/(E170+F170+(Jan!E170+Fev!E170+Mar!E170+Abr!E170+Mai!E170+Jun!E170+Jul!E170+Ago!E170+Set!E170)))</f>
        <v>0</v>
      </c>
      <c r="M170" s="37">
        <f t="shared" si="21"/>
        <v>0</v>
      </c>
      <c r="N170" s="37">
        <f t="shared" si="22"/>
        <v>0</v>
      </c>
      <c r="O170" s="38">
        <f t="shared" si="23"/>
        <v>0</v>
      </c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spans="1:26" ht="17.25" customHeight="1" x14ac:dyDescent="0.2">
      <c r="A171" s="8" t="s">
        <v>129</v>
      </c>
      <c r="B171" s="36"/>
      <c r="C171" s="39"/>
      <c r="D171" s="36"/>
      <c r="E171" s="36"/>
      <c r="F171" s="36"/>
      <c r="G171" s="36"/>
      <c r="H171" s="36"/>
      <c r="I171" s="36"/>
      <c r="J171" s="36"/>
      <c r="K171" s="36"/>
      <c r="L171" s="37">
        <f>((F171)/(E171+F171+(Jan!E171+Fev!E171+Mar!E171+Abr!E171+Mai!E171+Jun!E171+Jul!E171+Ago!E171+Set!E171)))</f>
        <v>0</v>
      </c>
      <c r="M171" s="37">
        <f t="shared" si="21"/>
        <v>0</v>
      </c>
      <c r="N171" s="37">
        <f t="shared" si="22"/>
        <v>0</v>
      </c>
      <c r="O171" s="38">
        <f t="shared" si="23"/>
        <v>0</v>
      </c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spans="1:26" ht="17.25" customHeight="1" x14ac:dyDescent="0.2">
      <c r="A172" s="8" t="s">
        <v>130</v>
      </c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7">
        <f>((F172)/(E172+F172+(Jan!E172+Fev!E172+Mar!E172+Abr!E172+Mai!E172+Jun!E172+Jul!E172+Ago!E172+Set!E172)))</f>
        <v>0</v>
      </c>
      <c r="M172" s="37">
        <f t="shared" si="21"/>
        <v>0</v>
      </c>
      <c r="N172" s="37">
        <f t="shared" si="22"/>
        <v>0</v>
      </c>
      <c r="O172" s="38">
        <f t="shared" si="23"/>
        <v>0</v>
      </c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spans="1:26" ht="17.25" customHeight="1" x14ac:dyDescent="0.2">
      <c r="A173" s="8" t="s">
        <v>131</v>
      </c>
      <c r="B173" s="36"/>
      <c r="C173" s="36"/>
      <c r="D173" s="36"/>
      <c r="E173" s="36"/>
      <c r="F173" s="36"/>
      <c r="G173" s="36"/>
      <c r="H173" s="36"/>
      <c r="I173" s="39"/>
      <c r="J173" s="36"/>
      <c r="K173" s="36"/>
      <c r="L173" s="37">
        <f>((F173)/(E173+F173+(Jan!E173+Fev!E173+Mar!E173+Abr!E173+Mai!E173+Jun!E173+Jul!E173+Ago!E173+Set!E173)))</f>
        <v>0</v>
      </c>
      <c r="M173" s="37">
        <f t="shared" si="21"/>
        <v>0</v>
      </c>
      <c r="N173" s="37">
        <f t="shared" si="22"/>
        <v>0</v>
      </c>
      <c r="O173" s="38">
        <f t="shared" si="23"/>
        <v>0</v>
      </c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spans="1:26" ht="17.25" customHeight="1" x14ac:dyDescent="0.2">
      <c r="A174" s="8" t="s">
        <v>132</v>
      </c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7">
        <f>((F174)/(E174+F174+(Jan!E174+Fev!E174+Mar!E174+Abr!E174+Mai!E174+Jun!E174+Jul!E174+Ago!E174+Set!E174)))</f>
        <v>0</v>
      </c>
      <c r="M174" s="37">
        <f t="shared" si="21"/>
        <v>0</v>
      </c>
      <c r="N174" s="37">
        <f t="shared" si="22"/>
        <v>0</v>
      </c>
      <c r="O174" s="38">
        <f t="shared" si="23"/>
        <v>0</v>
      </c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spans="1:26" ht="17.25" customHeight="1" x14ac:dyDescent="0.2">
      <c r="A175" s="8" t="s">
        <v>133</v>
      </c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7">
        <f>((F175)/(E175+F175+(Jan!E175+Fev!E175+Mar!E175+Abr!E175+Mai!E175+Jun!E175+Jul!E175+Ago!E175+Set!E175)))</f>
        <v>0</v>
      </c>
      <c r="M175" s="37">
        <f t="shared" si="21"/>
        <v>0</v>
      </c>
      <c r="N175" s="37">
        <f t="shared" si="22"/>
        <v>0</v>
      </c>
      <c r="O175" s="38">
        <f t="shared" si="23"/>
        <v>0</v>
      </c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spans="1:26" ht="17.25" customHeight="1" x14ac:dyDescent="0.2">
      <c r="A176" s="8" t="s">
        <v>134</v>
      </c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7">
        <f>((F176)/(E176+F176+(Jan!E176+Fev!E176+Mar!E176+Abr!E176+Mai!E176+Jun!E176+Jul!E176+Ago!E176+Set!E176)))</f>
        <v>0</v>
      </c>
      <c r="M176" s="37">
        <f t="shared" si="21"/>
        <v>0</v>
      </c>
      <c r="N176" s="37">
        <f t="shared" si="22"/>
        <v>0</v>
      </c>
      <c r="O176" s="38">
        <f t="shared" si="23"/>
        <v>0</v>
      </c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spans="1:26" ht="17.25" customHeight="1" x14ac:dyDescent="0.2">
      <c r="A177" s="8" t="s">
        <v>135</v>
      </c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7">
        <f>((F177)/(E177+F177+(Jan!E177+Fev!E177+Mar!E177+Abr!E177+Mai!E177+Jun!E177+Jul!E177+Ago!E177+Set!E177)))</f>
        <v>0</v>
      </c>
      <c r="M177" s="37">
        <f t="shared" si="21"/>
        <v>0</v>
      </c>
      <c r="N177" s="37">
        <f t="shared" si="22"/>
        <v>0</v>
      </c>
      <c r="O177" s="38">
        <f t="shared" si="23"/>
        <v>0</v>
      </c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spans="1:26" ht="17.25" customHeight="1" x14ac:dyDescent="0.2">
      <c r="A178" s="8" t="s">
        <v>136</v>
      </c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7">
        <f>((F178)/(E178+F178+(Jan!E178+Fev!E178+Mar!E178+Abr!E178+Mai!E178+Jun!E178+Jul!E178+Ago!E178+Set!E178)))</f>
        <v>0</v>
      </c>
      <c r="M178" s="37">
        <f t="shared" si="21"/>
        <v>0</v>
      </c>
      <c r="N178" s="37">
        <f t="shared" si="22"/>
        <v>0</v>
      </c>
      <c r="O178" s="38">
        <f t="shared" si="23"/>
        <v>0</v>
      </c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spans="1:26" ht="17.25" customHeight="1" x14ac:dyDescent="0.2">
      <c r="A179" s="8" t="s">
        <v>137</v>
      </c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7">
        <f>((F179)/(E179+F179+(Jan!E179+Fev!E179+Mar!E179+Abr!E179+Mai!E179+Jun!E179+Jul!E179+Ago!E179+Set!E179)))</f>
        <v>0</v>
      </c>
      <c r="M179" s="37">
        <f t="shared" si="21"/>
        <v>0</v>
      </c>
      <c r="N179" s="37">
        <f t="shared" si="22"/>
        <v>0</v>
      </c>
      <c r="O179" s="38">
        <f t="shared" si="23"/>
        <v>0</v>
      </c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spans="1:26" ht="17.25" customHeight="1" x14ac:dyDescent="0.2">
      <c r="A180" s="8" t="s">
        <v>138</v>
      </c>
      <c r="B180" s="36"/>
      <c r="C180" s="36"/>
      <c r="D180" s="36"/>
      <c r="E180" s="36"/>
      <c r="F180" s="36"/>
      <c r="G180" s="36"/>
      <c r="H180" s="36"/>
      <c r="I180" s="39"/>
      <c r="J180" s="36"/>
      <c r="K180" s="36"/>
      <c r="L180" s="37">
        <f>((F180)/(E180+F180+(Jan!E180+Fev!E180+Mar!E180+Abr!E180+Mai!E180+Jun!E180+Jul!E180+Ago!E180+Set!E180)))</f>
        <v>0</v>
      </c>
      <c r="M180" s="37">
        <f t="shared" si="21"/>
        <v>0</v>
      </c>
      <c r="N180" s="37">
        <f t="shared" si="22"/>
        <v>0</v>
      </c>
      <c r="O180" s="38">
        <f t="shared" si="23"/>
        <v>0</v>
      </c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spans="1:26" ht="17.25" customHeight="1" x14ac:dyDescent="0.2">
      <c r="A181" s="8" t="s">
        <v>139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7">
        <f>((F181)/(E181+F181+(Jan!E181+Fev!E181+Mar!E181+Abr!E181+Mai!E181+Jun!E181+Jul!E181+Ago!E181+Set!E181)))</f>
        <v>0</v>
      </c>
      <c r="M181" s="37">
        <f t="shared" si="21"/>
        <v>0</v>
      </c>
      <c r="N181" s="37">
        <f t="shared" si="22"/>
        <v>0</v>
      </c>
      <c r="O181" s="38">
        <f t="shared" si="23"/>
        <v>0</v>
      </c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spans="1:26" ht="17.25" customHeight="1" x14ac:dyDescent="0.2">
      <c r="A182" s="8" t="s">
        <v>140</v>
      </c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7">
        <f>((F182)/(E182+F182+(Jan!E182+Fev!E182+Mar!E182+Abr!E182+Mai!E182+Jun!E182+Jul!E182+Ago!E182+Set!E182)))</f>
        <v>0</v>
      </c>
      <c r="M182" s="37">
        <f t="shared" si="21"/>
        <v>0</v>
      </c>
      <c r="N182" s="37">
        <f t="shared" si="22"/>
        <v>0</v>
      </c>
      <c r="O182" s="38">
        <f t="shared" si="23"/>
        <v>0</v>
      </c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spans="1:26" ht="17.25" customHeight="1" x14ac:dyDescent="0.2">
      <c r="A183" s="8" t="s">
        <v>141</v>
      </c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7">
        <f>((F183)/(E183+F183+(Jan!E183+Fev!E183+Mar!E183+Abr!E183+Mai!E183+Jun!E183+Jul!E183+Ago!E183+Set!E183)))</f>
        <v>0</v>
      </c>
      <c r="M183" s="37">
        <f t="shared" si="21"/>
        <v>0</v>
      </c>
      <c r="N183" s="37">
        <f t="shared" si="22"/>
        <v>0</v>
      </c>
      <c r="O183" s="38">
        <f t="shared" si="23"/>
        <v>0</v>
      </c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spans="1:26" ht="17.25" customHeight="1" x14ac:dyDescent="0.2">
      <c r="A184" s="8" t="s">
        <v>142</v>
      </c>
      <c r="B184" s="36"/>
      <c r="C184" s="36"/>
      <c r="D184" s="36"/>
      <c r="E184" s="36"/>
      <c r="F184" s="36"/>
      <c r="G184" s="36"/>
      <c r="H184" s="36"/>
      <c r="I184" s="39"/>
      <c r="J184" s="36"/>
      <c r="K184" s="36"/>
      <c r="L184" s="37">
        <f>((F184)/(E184+F184+(Jan!E184+Fev!E184+Mar!E184+Abr!E184+Mai!E184+Jun!E184+Jul!E184+Ago!E184+Set!E184)))</f>
        <v>0</v>
      </c>
      <c r="M184" s="37">
        <f t="shared" si="21"/>
        <v>0</v>
      </c>
      <c r="N184" s="37">
        <f t="shared" si="22"/>
        <v>0</v>
      </c>
      <c r="O184" s="38">
        <f t="shared" si="23"/>
        <v>0</v>
      </c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spans="1:26" ht="17.25" customHeight="1" x14ac:dyDescent="0.2">
      <c r="A185" s="8" t="s">
        <v>143</v>
      </c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7">
        <f>((F185)/(E185+F185+(Jan!E185+Fev!E185+Mar!E185+Abr!E185+Mai!E185+Jun!E185+Jul!E185+Ago!E185+Set!E185)))</f>
        <v>0</v>
      </c>
      <c r="M185" s="37">
        <f t="shared" si="21"/>
        <v>0</v>
      </c>
      <c r="N185" s="37">
        <f t="shared" si="22"/>
        <v>0</v>
      </c>
      <c r="O185" s="38">
        <f t="shared" si="23"/>
        <v>0</v>
      </c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spans="1:26" ht="17.25" customHeight="1" x14ac:dyDescent="0.2">
      <c r="A186" s="8" t="s">
        <v>144</v>
      </c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7">
        <f>((F186)/(E186+F186+(Jan!E186+Fev!E186+Mar!E186+Abr!E186+Mai!E186+Jun!E186+Jul!E186+Ago!E186+Set!E186)))</f>
        <v>0</v>
      </c>
      <c r="M186" s="37">
        <f t="shared" si="21"/>
        <v>0</v>
      </c>
      <c r="N186" s="37">
        <f t="shared" si="22"/>
        <v>0</v>
      </c>
      <c r="O186" s="38">
        <f t="shared" si="23"/>
        <v>0</v>
      </c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spans="1:26" ht="17.25" customHeight="1" x14ac:dyDescent="0.2">
      <c r="A187" s="8" t="s">
        <v>145</v>
      </c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7">
        <f>((F187)/(E187+F187+(Jan!E187+Fev!E187+Mar!E187+Abr!E187+Mai!E187+Jun!E187+Jul!E187+Ago!E187+Set!E187)))</f>
        <v>0</v>
      </c>
      <c r="M187" s="37">
        <f t="shared" si="21"/>
        <v>0</v>
      </c>
      <c r="N187" s="37">
        <f t="shared" si="22"/>
        <v>0</v>
      </c>
      <c r="O187" s="38">
        <f t="shared" si="23"/>
        <v>0</v>
      </c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spans="1:26" ht="17.25" customHeight="1" x14ac:dyDescent="0.2">
      <c r="A188" s="8" t="s">
        <v>146</v>
      </c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7">
        <f>((F188)/(E188+F188+(Jan!E188+Fev!E188+Mar!E188+Abr!E188+Mai!E188+Jun!E188+Jul!E188+Ago!E188+Set!E188)))</f>
        <v>0</v>
      </c>
      <c r="M188" s="37">
        <f t="shared" si="21"/>
        <v>0</v>
      </c>
      <c r="N188" s="37">
        <f t="shared" si="22"/>
        <v>0</v>
      </c>
      <c r="O188" s="38">
        <f t="shared" si="23"/>
        <v>0</v>
      </c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spans="1:26" ht="17.25" customHeight="1" x14ac:dyDescent="0.2">
      <c r="A189" s="8" t="s">
        <v>147</v>
      </c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7">
        <f>((F189)/(E189+F189+(Jan!E189+Fev!E189+Mar!E189+Abr!E189+Mai!E189+Jun!E189+Jul!E189+Ago!E189+Set!E189)))</f>
        <v>0</v>
      </c>
      <c r="M189" s="37">
        <f t="shared" si="21"/>
        <v>0</v>
      </c>
      <c r="N189" s="37">
        <f t="shared" si="22"/>
        <v>0</v>
      </c>
      <c r="O189" s="38">
        <f t="shared" si="23"/>
        <v>0</v>
      </c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spans="1:26" ht="17.25" customHeight="1" x14ac:dyDescent="0.2">
      <c r="A190" s="8" t="s">
        <v>148</v>
      </c>
      <c r="B190" s="36"/>
      <c r="C190" s="39"/>
      <c r="D190" s="36"/>
      <c r="E190" s="36"/>
      <c r="F190" s="36"/>
      <c r="G190" s="36"/>
      <c r="H190" s="36"/>
      <c r="I190" s="36"/>
      <c r="J190" s="36"/>
      <c r="K190" s="36"/>
      <c r="L190" s="37">
        <f>((F190)/(E190+F190+(Jan!E190+Fev!E190+Mar!E190+Abr!E190+Mai!E190+Jun!E190+Jul!E190+Ago!E190+Set!E190)))</f>
        <v>0</v>
      </c>
      <c r="M190" s="37">
        <f t="shared" si="21"/>
        <v>0</v>
      </c>
      <c r="N190" s="37">
        <f t="shared" si="22"/>
        <v>0</v>
      </c>
      <c r="O190" s="38">
        <f t="shared" si="23"/>
        <v>0</v>
      </c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spans="1:26" ht="17.25" customHeight="1" x14ac:dyDescent="0.2">
      <c r="A191" s="8" t="s">
        <v>149</v>
      </c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7">
        <f>((F191)/(E191+F191+(Jan!E191+Fev!E191+Mar!E191+Abr!E191+Mai!E191+Jun!E191+Jul!E191+Ago!E191+Set!E191)))</f>
        <v>0</v>
      </c>
      <c r="M191" s="37">
        <f t="shared" si="21"/>
        <v>0</v>
      </c>
      <c r="N191" s="37">
        <f t="shared" si="22"/>
        <v>0</v>
      </c>
      <c r="O191" s="38">
        <f t="shared" si="23"/>
        <v>0</v>
      </c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spans="1:26" ht="17.25" customHeight="1" x14ac:dyDescent="0.2">
      <c r="A192" s="8" t="s">
        <v>150</v>
      </c>
      <c r="B192" s="36"/>
      <c r="C192" s="36"/>
      <c r="D192" s="36"/>
      <c r="E192" s="36"/>
      <c r="F192" s="36"/>
      <c r="G192" s="36"/>
      <c r="H192" s="36"/>
      <c r="I192" s="39"/>
      <c r="J192" s="36"/>
      <c r="K192" s="36"/>
      <c r="L192" s="37">
        <f>((F192)/(E192+F192+(Jan!E192+Fev!E192+Mar!E192+Abr!E192+Mai!E192+Jun!E192+Jul!E192+Ago!E192+Set!E192)))</f>
        <v>0</v>
      </c>
      <c r="M192" s="37">
        <f t="shared" si="21"/>
        <v>0</v>
      </c>
      <c r="N192" s="37">
        <f t="shared" si="22"/>
        <v>0</v>
      </c>
      <c r="O192" s="38">
        <f t="shared" si="23"/>
        <v>0</v>
      </c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spans="1:26" ht="17.25" customHeight="1" x14ac:dyDescent="0.2">
      <c r="A193" s="14" t="s">
        <v>151</v>
      </c>
      <c r="B193" s="15">
        <f t="shared" ref="B193:K193" si="24">SUM(B164:B192)</f>
        <v>0</v>
      </c>
      <c r="C193" s="15">
        <f t="shared" si="24"/>
        <v>0</v>
      </c>
      <c r="D193" s="15">
        <f t="shared" si="24"/>
        <v>0</v>
      </c>
      <c r="E193" s="15">
        <f t="shared" si="24"/>
        <v>0</v>
      </c>
      <c r="F193" s="15">
        <f t="shared" si="24"/>
        <v>0</v>
      </c>
      <c r="G193" s="15">
        <f t="shared" si="24"/>
        <v>0</v>
      </c>
      <c r="H193" s="15">
        <f t="shared" si="24"/>
        <v>0</v>
      </c>
      <c r="I193" s="15">
        <f t="shared" si="24"/>
        <v>0</v>
      </c>
      <c r="J193" s="15">
        <f t="shared" si="24"/>
        <v>0</v>
      </c>
      <c r="K193" s="15">
        <f t="shared" si="24"/>
        <v>0</v>
      </c>
      <c r="L193" s="16">
        <f>((F193)/(E193+F193+(Jan!E193+Fev!E193+Mar!E193+Abr!E193+Mai!E193+Jun!E193+Jul!E193+Ago!E193+Set!E193)))</f>
        <v>0</v>
      </c>
      <c r="M193" s="16">
        <f t="shared" si="21"/>
        <v>0</v>
      </c>
      <c r="N193" s="17">
        <f t="shared" si="22"/>
        <v>0</v>
      </c>
      <c r="O193" s="17">
        <f t="shared" si="23"/>
        <v>0</v>
      </c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spans="1:26" ht="132" customHeight="1" x14ac:dyDescent="0.2">
      <c r="A194" s="4" t="s">
        <v>152</v>
      </c>
      <c r="B194" s="5" t="s">
        <v>1</v>
      </c>
      <c r="C194" s="5" t="s">
        <v>2</v>
      </c>
      <c r="D194" s="5" t="s">
        <v>3</v>
      </c>
      <c r="E194" s="5" t="s">
        <v>4</v>
      </c>
      <c r="F194" s="5" t="s">
        <v>5</v>
      </c>
      <c r="G194" s="5" t="s">
        <v>6</v>
      </c>
      <c r="H194" s="5" t="s">
        <v>7</v>
      </c>
      <c r="I194" s="5" t="s">
        <v>8</v>
      </c>
      <c r="J194" s="5" t="s">
        <v>9</v>
      </c>
      <c r="K194" s="5" t="s">
        <v>10</v>
      </c>
      <c r="L194" s="6" t="s">
        <v>11</v>
      </c>
      <c r="M194" s="6" t="s">
        <v>12</v>
      </c>
      <c r="N194" s="6" t="s">
        <v>13</v>
      </c>
      <c r="O194" s="7" t="s">
        <v>14</v>
      </c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spans="1:26" ht="12.75" customHeight="1" x14ac:dyDescent="0.2">
      <c r="A195" s="8" t="s">
        <v>153</v>
      </c>
      <c r="B195" s="36"/>
      <c r="C195" s="39"/>
      <c r="D195" s="36"/>
      <c r="E195" s="36"/>
      <c r="F195" s="36"/>
      <c r="G195" s="36"/>
      <c r="H195" s="36"/>
      <c r="I195" s="36"/>
      <c r="J195" s="36"/>
      <c r="K195" s="39"/>
      <c r="L195" s="37">
        <f>((F195)/(E195+F195+(Jan!E195+Fev!E195+Mar!E195+Abr!E195+Mai!E195+Jun!E195+Jul!E195+Ago!E195+Set!E195)))</f>
        <v>0</v>
      </c>
      <c r="M195" s="37">
        <f t="shared" ref="M195:M200" si="25">IF(D195=0,0%,(J195)/D195)</f>
        <v>0</v>
      </c>
      <c r="N195" s="37">
        <f t="shared" ref="N195:N200" si="26">IF(D195=0,0%,(E195)/D195)</f>
        <v>0</v>
      </c>
      <c r="O195" s="38">
        <f t="shared" ref="O195:O200" si="27">IF(J195=0,0%,I195/J195)</f>
        <v>0</v>
      </c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 spans="1:26" ht="12.75" customHeight="1" x14ac:dyDescent="0.2">
      <c r="A196" s="8" t="s">
        <v>154</v>
      </c>
      <c r="B196" s="36"/>
      <c r="C196" s="39"/>
      <c r="D196" s="36"/>
      <c r="E196" s="36"/>
      <c r="F196" s="36"/>
      <c r="G196" s="36"/>
      <c r="H196" s="36"/>
      <c r="I196" s="36"/>
      <c r="J196" s="36"/>
      <c r="K196" s="36"/>
      <c r="L196" s="37">
        <f>((F196)/(E196+F196+(Jan!E196+Fev!E196+Mar!E196+Abr!E196+Mai!E196+Jun!E196+Jul!E196+Ago!E196+Set!E196)))</f>
        <v>0</v>
      </c>
      <c r="M196" s="37">
        <f t="shared" si="25"/>
        <v>0</v>
      </c>
      <c r="N196" s="37">
        <f t="shared" si="26"/>
        <v>0</v>
      </c>
      <c r="O196" s="38">
        <f t="shared" si="27"/>
        <v>0</v>
      </c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 spans="1:26" ht="12.75" customHeight="1" x14ac:dyDescent="0.2">
      <c r="A197" s="8" t="s">
        <v>155</v>
      </c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7">
        <f>((F197)/(E197+F197+(Jan!E197+Fev!E197+Mar!E197+Abr!E197+Mai!E197+Jun!E197+Jul!E197+Ago!E197+Set!E197)))</f>
        <v>0</v>
      </c>
      <c r="M197" s="37">
        <f t="shared" si="25"/>
        <v>0</v>
      </c>
      <c r="N197" s="37">
        <f t="shared" si="26"/>
        <v>0</v>
      </c>
      <c r="O197" s="38">
        <f t="shared" si="27"/>
        <v>0</v>
      </c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 spans="1:26" ht="12.75" customHeight="1" x14ac:dyDescent="0.2">
      <c r="A198" s="8" t="s">
        <v>156</v>
      </c>
      <c r="B198" s="39"/>
      <c r="C198" s="39"/>
      <c r="D198" s="36"/>
      <c r="E198" s="36"/>
      <c r="F198" s="36"/>
      <c r="G198" s="36"/>
      <c r="H198" s="36"/>
      <c r="I198" s="36"/>
      <c r="J198" s="36"/>
      <c r="K198" s="36"/>
      <c r="L198" s="37">
        <f>((F198)/(E198+F198+(Jan!E198+Fev!E198+Mar!E198+Abr!E198+Mai!E198+Jun!E198+Jul!E198+Ago!E198+Set!E198)))</f>
        <v>0</v>
      </c>
      <c r="M198" s="37">
        <f t="shared" si="25"/>
        <v>0</v>
      </c>
      <c r="N198" s="37">
        <f t="shared" si="26"/>
        <v>0</v>
      </c>
      <c r="O198" s="38">
        <f t="shared" si="27"/>
        <v>0</v>
      </c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 spans="1:26" ht="12.75" customHeight="1" x14ac:dyDescent="0.2">
      <c r="A199" s="8" t="s">
        <v>157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7">
        <f>((F199)/(E199+F199+(Jan!E199+Fev!E199+Mar!E199+Abr!E199+Mai!E199+Jun!E199+Jul!E199+Ago!E199+Set!E199)))</f>
        <v>0</v>
      </c>
      <c r="M199" s="37">
        <f t="shared" si="25"/>
        <v>0</v>
      </c>
      <c r="N199" s="37">
        <f t="shared" si="26"/>
        <v>0</v>
      </c>
      <c r="O199" s="38">
        <f t="shared" si="27"/>
        <v>0</v>
      </c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</row>
    <row r="200" spans="1:26" ht="12.75" customHeight="1" x14ac:dyDescent="0.2">
      <c r="A200" s="8" t="s">
        <v>158</v>
      </c>
      <c r="B200" s="39"/>
      <c r="C200" s="36"/>
      <c r="D200" s="36"/>
      <c r="E200" s="36"/>
      <c r="F200" s="36"/>
      <c r="G200" s="36"/>
      <c r="H200" s="36"/>
      <c r="I200" s="36"/>
      <c r="J200" s="36"/>
      <c r="K200" s="36"/>
      <c r="L200" s="37">
        <f>((F200)/(E200+F200+(Jan!E200+Fev!E200+Mar!E200+Abr!E200+Mai!E200+Jun!E200+Jul!E200+Ago!E200+Set!E200)))</f>
        <v>0</v>
      </c>
      <c r="M200" s="37">
        <f t="shared" si="25"/>
        <v>0</v>
      </c>
      <c r="N200" s="37">
        <f t="shared" si="26"/>
        <v>0</v>
      </c>
      <c r="O200" s="38">
        <f t="shared" si="27"/>
        <v>0</v>
      </c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</row>
    <row r="201" spans="1:26" ht="17.25" customHeight="1" x14ac:dyDescent="0.2">
      <c r="A201" s="103" t="s">
        <v>159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5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</row>
    <row r="202" spans="1:26" ht="17.25" customHeight="1" x14ac:dyDescent="0.2">
      <c r="A202" s="8" t="s">
        <v>160</v>
      </c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7">
        <f>((F202)/(E202+F202+(Jan!E202+Fev!E202+Mar!E202+Abr!E202+Mai!E202+Jun!E202+Jul!E202+Ago!E202+Set!E202)))</f>
        <v>0</v>
      </c>
      <c r="M202" s="37">
        <f t="shared" ref="M202:M221" si="28">IF(D202=0,0%,(J202)/D202)</f>
        <v>0</v>
      </c>
      <c r="N202" s="37">
        <f t="shared" ref="N202:N221" si="29">IF(D202=0,0%,(E202)/D202)</f>
        <v>0</v>
      </c>
      <c r="O202" s="38">
        <f t="shared" ref="O202:O215" si="30">IF(J202=0,0%,I202/J202)</f>
        <v>0</v>
      </c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</row>
    <row r="203" spans="1:26" ht="17.25" customHeight="1" x14ac:dyDescent="0.2">
      <c r="A203" s="8" t="s">
        <v>161</v>
      </c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7">
        <f>((F203)/(E203+F203+(Jan!E203+Fev!E203+Mar!E203+Abr!E203+Mai!E203+Jun!E203+Jul!E203+Ago!E203+Set!E203)))</f>
        <v>0</v>
      </c>
      <c r="M203" s="37">
        <f t="shared" si="28"/>
        <v>0</v>
      </c>
      <c r="N203" s="37">
        <f t="shared" si="29"/>
        <v>0</v>
      </c>
      <c r="O203" s="38">
        <f t="shared" si="30"/>
        <v>0</v>
      </c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</row>
    <row r="204" spans="1:26" ht="12.75" customHeight="1" x14ac:dyDescent="0.2">
      <c r="A204" s="8" t="s">
        <v>162</v>
      </c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7">
        <f>((F204)/(E204+F204+(Jan!E204+Fev!E204+Mar!E204+Abr!E204+Mai!E204+Jun!E204+Jul!E204+Ago!E204+Set!E204)))</f>
        <v>0</v>
      </c>
      <c r="M204" s="37">
        <f t="shared" si="28"/>
        <v>0</v>
      </c>
      <c r="N204" s="37">
        <f t="shared" si="29"/>
        <v>0</v>
      </c>
      <c r="O204" s="38">
        <f t="shared" si="30"/>
        <v>0</v>
      </c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</row>
    <row r="205" spans="1:26" ht="17.25" customHeight="1" x14ac:dyDescent="0.2">
      <c r="A205" s="8" t="s">
        <v>163</v>
      </c>
      <c r="B205" s="36"/>
      <c r="C205" s="39"/>
      <c r="D205" s="36"/>
      <c r="E205" s="36"/>
      <c r="F205" s="36"/>
      <c r="G205" s="36"/>
      <c r="H205" s="36"/>
      <c r="I205" s="36"/>
      <c r="J205" s="36"/>
      <c r="K205" s="36"/>
      <c r="L205" s="37">
        <f>((F205)/(E205+F205+(Jan!E205+Fev!E205+Mar!E205+Abr!E205+Mai!E205+Jun!E205+Jul!E205+Ago!E205+Set!E205)))</f>
        <v>0</v>
      </c>
      <c r="M205" s="37">
        <f t="shared" si="28"/>
        <v>0</v>
      </c>
      <c r="N205" s="37">
        <f t="shared" si="29"/>
        <v>0</v>
      </c>
      <c r="O205" s="38">
        <f t="shared" si="30"/>
        <v>0</v>
      </c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</row>
    <row r="206" spans="1:26" ht="17.25" customHeight="1" x14ac:dyDescent="0.2">
      <c r="A206" s="8" t="s">
        <v>164</v>
      </c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7">
        <f>((F206)/(E206+F206+(Jan!E206+Fev!E206+Mar!E206+Abr!E206+Mai!E206+Jun!E206+Jul!E206+Ago!E206+Set!E206)))</f>
        <v>0</v>
      </c>
      <c r="M206" s="37">
        <f t="shared" si="28"/>
        <v>0</v>
      </c>
      <c r="N206" s="37">
        <f t="shared" si="29"/>
        <v>0</v>
      </c>
      <c r="O206" s="38">
        <f t="shared" si="30"/>
        <v>0</v>
      </c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</row>
    <row r="207" spans="1:26" ht="17.25" customHeight="1" x14ac:dyDescent="0.2">
      <c r="A207" s="8" t="s">
        <v>165</v>
      </c>
      <c r="B207" s="39"/>
      <c r="C207" s="36"/>
      <c r="D207" s="36"/>
      <c r="E207" s="36"/>
      <c r="F207" s="36"/>
      <c r="G207" s="36"/>
      <c r="H207" s="36"/>
      <c r="I207" s="36"/>
      <c r="J207" s="36"/>
      <c r="K207" s="36"/>
      <c r="L207" s="37">
        <f>((F207)/(E207+F207+(Jan!E207+Fev!E207+Mar!E207+Abr!E207+Mai!E207+Jun!E207+Jul!E207+Ago!E207+Set!E207)))</f>
        <v>0</v>
      </c>
      <c r="M207" s="37">
        <f t="shared" si="28"/>
        <v>0</v>
      </c>
      <c r="N207" s="37">
        <f t="shared" si="29"/>
        <v>0</v>
      </c>
      <c r="O207" s="38">
        <f t="shared" si="30"/>
        <v>0</v>
      </c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 spans="1:26" ht="17.25" customHeight="1" x14ac:dyDescent="0.2">
      <c r="A208" s="8" t="s">
        <v>166</v>
      </c>
      <c r="B208" s="36"/>
      <c r="C208" s="39"/>
      <c r="D208" s="36"/>
      <c r="E208" s="36"/>
      <c r="F208" s="36"/>
      <c r="G208" s="36"/>
      <c r="H208" s="36"/>
      <c r="I208" s="36"/>
      <c r="J208" s="36"/>
      <c r="K208" s="36"/>
      <c r="L208" s="37">
        <f>((F208)/(E208+F208+(Jan!E208+Fev!E208+Mar!E208+Abr!E208+Mai!E208+Jun!E208+Jul!E208+Ago!E208+Set!E208)))</f>
        <v>0</v>
      </c>
      <c r="M208" s="37">
        <f t="shared" si="28"/>
        <v>0</v>
      </c>
      <c r="N208" s="37">
        <f t="shared" si="29"/>
        <v>0</v>
      </c>
      <c r="O208" s="38">
        <f t="shared" si="30"/>
        <v>0</v>
      </c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 spans="1:26" ht="17.25" customHeight="1" x14ac:dyDescent="0.2">
      <c r="A209" s="8" t="s">
        <v>167</v>
      </c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7">
        <f>((F209)/(E209+F209+(Jan!E209+Fev!E209+Mar!E209+Abr!E209+Mai!E209+Jun!E209+Jul!E209+Ago!E209+Set!E209)))</f>
        <v>0</v>
      </c>
      <c r="M209" s="37">
        <f t="shared" si="28"/>
        <v>0</v>
      </c>
      <c r="N209" s="37">
        <f t="shared" si="29"/>
        <v>0</v>
      </c>
      <c r="O209" s="38">
        <f t="shared" si="30"/>
        <v>0</v>
      </c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 spans="1:26" ht="17.25" customHeight="1" x14ac:dyDescent="0.2">
      <c r="A210" s="8" t="s">
        <v>168</v>
      </c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7">
        <f>((F210)/(E210+F210+(Jan!E210+Fev!E210+Mar!E210+Abr!E210+Mai!E210+Jun!E210+Jul!E210+Ago!E210+Set!E210)))</f>
        <v>0</v>
      </c>
      <c r="M210" s="37">
        <f t="shared" si="28"/>
        <v>0</v>
      </c>
      <c r="N210" s="37">
        <f t="shared" si="29"/>
        <v>0</v>
      </c>
      <c r="O210" s="38">
        <f t="shared" si="30"/>
        <v>0</v>
      </c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 spans="1:26" ht="17.25" customHeight="1" x14ac:dyDescent="0.2">
      <c r="A211" s="8" t="s">
        <v>169</v>
      </c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7">
        <f>((F211)/(E211+F211+(Jan!E211+Fev!E211+Mar!E211+Abr!E211+Mai!E211+Jun!E211+Jul!E211+Ago!E211+Set!E211)))</f>
        <v>0</v>
      </c>
      <c r="M211" s="37">
        <f t="shared" si="28"/>
        <v>0</v>
      </c>
      <c r="N211" s="37">
        <f t="shared" si="29"/>
        <v>0</v>
      </c>
      <c r="O211" s="38">
        <f t="shared" si="30"/>
        <v>0</v>
      </c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</row>
    <row r="212" spans="1:26" ht="17.25" customHeight="1" x14ac:dyDescent="0.2">
      <c r="A212" s="8" t="s">
        <v>170</v>
      </c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7">
        <f>((F212)/(E212+F212+(Jan!E212+Fev!E212+Mar!E212+Abr!E212+Mai!E212+Jun!E212+Jul!E212+Ago!E212+Set!E212)))</f>
        <v>0</v>
      </c>
      <c r="M212" s="37">
        <f t="shared" si="28"/>
        <v>0</v>
      </c>
      <c r="N212" s="37">
        <f t="shared" si="29"/>
        <v>0</v>
      </c>
      <c r="O212" s="38">
        <f t="shared" si="30"/>
        <v>0</v>
      </c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</row>
    <row r="213" spans="1:26" ht="17.25" customHeight="1" x14ac:dyDescent="0.2">
      <c r="A213" s="8" t="s">
        <v>171</v>
      </c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7">
        <f>((F213)/(E213+F213+(Jan!E213+Fev!E213+Mar!E213+Abr!E213+Mai!E213+Jun!E213+Jul!E213+Ago!E213+Set!E213)))</f>
        <v>0</v>
      </c>
      <c r="M213" s="37">
        <f t="shared" si="28"/>
        <v>0</v>
      </c>
      <c r="N213" s="37">
        <f t="shared" si="29"/>
        <v>0</v>
      </c>
      <c r="O213" s="38">
        <f t="shared" si="30"/>
        <v>0</v>
      </c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 spans="1:26" ht="17.25" customHeight="1" x14ac:dyDescent="0.2">
      <c r="A214" s="8" t="s">
        <v>172</v>
      </c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7">
        <f>((F214)/(E214+F214+(Jan!E214+Fev!E214+Mar!E214+Abr!E214+Mai!E214+Jun!E214+Jul!E214+Ago!E214+Set!E214)))</f>
        <v>0</v>
      </c>
      <c r="M214" s="37">
        <f t="shared" si="28"/>
        <v>0</v>
      </c>
      <c r="N214" s="37">
        <f t="shared" si="29"/>
        <v>0</v>
      </c>
      <c r="O214" s="38">
        <f t="shared" si="30"/>
        <v>0</v>
      </c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 spans="1:26" ht="17.25" customHeight="1" x14ac:dyDescent="0.2">
      <c r="A215" s="8" t="s">
        <v>173</v>
      </c>
      <c r="B215" s="36"/>
      <c r="C215" s="39"/>
      <c r="D215" s="36"/>
      <c r="E215" s="36"/>
      <c r="F215" s="36"/>
      <c r="G215" s="36"/>
      <c r="H215" s="36"/>
      <c r="I215" s="36"/>
      <c r="J215" s="36"/>
      <c r="K215" s="36"/>
      <c r="L215" s="37">
        <f>((F215)/(E215+F215+(Jan!E215+Fev!E215+Mar!E215+Abr!E215+Mai!E215+Jun!E215+Jul!E215+Ago!E215+Set!E215)))</f>
        <v>0</v>
      </c>
      <c r="M215" s="37">
        <f t="shared" si="28"/>
        <v>0</v>
      </c>
      <c r="N215" s="37">
        <f t="shared" si="29"/>
        <v>0</v>
      </c>
      <c r="O215" s="38">
        <f t="shared" si="30"/>
        <v>0</v>
      </c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 spans="1:26" ht="26.25" customHeight="1" x14ac:dyDescent="0.2">
      <c r="A216" s="8" t="s">
        <v>174</v>
      </c>
      <c r="B216" s="39"/>
      <c r="C216" s="39"/>
      <c r="D216" s="36"/>
      <c r="E216" s="36"/>
      <c r="F216" s="36"/>
      <c r="G216" s="36"/>
      <c r="H216" s="36"/>
      <c r="I216" s="39"/>
      <c r="J216" s="36"/>
      <c r="K216" s="36"/>
      <c r="L216" s="37">
        <f>((F216)/(E216+F216+(Jan!E216+Fev!E216+Mar!E216+Abr!E216+Mai!E216+Jun!E216+Jul!E216+Ago!E216+Set!E216)))</f>
        <v>0</v>
      </c>
      <c r="M216" s="37">
        <f t="shared" si="28"/>
        <v>0</v>
      </c>
      <c r="N216" s="58">
        <f t="shared" si="29"/>
        <v>0</v>
      </c>
      <c r="O216" s="38" t="s">
        <v>16</v>
      </c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 spans="1:26" ht="26.25" customHeight="1" x14ac:dyDescent="0.2">
      <c r="A217" s="8" t="s">
        <v>175</v>
      </c>
      <c r="B217" s="39"/>
      <c r="C217" s="39"/>
      <c r="D217" s="36"/>
      <c r="E217" s="36"/>
      <c r="F217" s="36"/>
      <c r="G217" s="36"/>
      <c r="H217" s="36"/>
      <c r="I217" s="39"/>
      <c r="J217" s="36"/>
      <c r="K217" s="36"/>
      <c r="L217" s="37">
        <f>((F217)/(E217+F217+(Jan!E217+Fev!E217+Mar!E217+Abr!E217+Mai!E217+Jun!E217+Jul!E217+Ago!E217+Set!E217)))</f>
        <v>0</v>
      </c>
      <c r="M217" s="37">
        <f t="shared" si="28"/>
        <v>0</v>
      </c>
      <c r="N217" s="58">
        <f t="shared" si="29"/>
        <v>0</v>
      </c>
      <c r="O217" s="38" t="s">
        <v>16</v>
      </c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 spans="1:26" ht="26.25" customHeight="1" x14ac:dyDescent="0.2">
      <c r="A218" s="8" t="s">
        <v>176</v>
      </c>
      <c r="B218" s="39"/>
      <c r="C218" s="39"/>
      <c r="D218" s="36"/>
      <c r="E218" s="36"/>
      <c r="F218" s="36"/>
      <c r="G218" s="36"/>
      <c r="H218" s="36"/>
      <c r="I218" s="39"/>
      <c r="J218" s="36"/>
      <c r="K218" s="36"/>
      <c r="L218" s="37">
        <f>((F218)/(E218+F218+(Jan!E219+Fev!E219+Mar!E219+Abr!E219+Mai!E219+Jun!E219+Jul!E219+Ago!E219+Set!E219)))</f>
        <v>0</v>
      </c>
      <c r="M218" s="37">
        <f t="shared" si="28"/>
        <v>0</v>
      </c>
      <c r="N218" s="58">
        <f t="shared" si="29"/>
        <v>0</v>
      </c>
      <c r="O218" s="38" t="s">
        <v>16</v>
      </c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 spans="1:26" ht="17.25" customHeight="1" x14ac:dyDescent="0.2">
      <c r="A219" s="4" t="s">
        <v>177</v>
      </c>
      <c r="B219" s="19">
        <f t="shared" ref="B219:K219" si="31">SUM(B195:B218)</f>
        <v>0</v>
      </c>
      <c r="C219" s="19">
        <f t="shared" si="31"/>
        <v>0</v>
      </c>
      <c r="D219" s="19">
        <f t="shared" si="31"/>
        <v>0</v>
      </c>
      <c r="E219" s="19">
        <f t="shared" si="31"/>
        <v>0</v>
      </c>
      <c r="F219" s="19">
        <f t="shared" si="31"/>
        <v>0</v>
      </c>
      <c r="G219" s="19">
        <f t="shared" si="31"/>
        <v>0</v>
      </c>
      <c r="H219" s="19">
        <f t="shared" si="31"/>
        <v>0</v>
      </c>
      <c r="I219" s="19">
        <f t="shared" si="31"/>
        <v>0</v>
      </c>
      <c r="J219" s="19">
        <f t="shared" si="31"/>
        <v>0</v>
      </c>
      <c r="K219" s="19">
        <f t="shared" si="31"/>
        <v>0</v>
      </c>
      <c r="L219" s="40">
        <f>((F219)/(E219+F219+(Jan!E219+Fev!E219+Mar!E219+Abr!E219+Mai!E219+Jun!E219+Jul!E219+Ago!E219+Set!E219)))</f>
        <v>0</v>
      </c>
      <c r="M219" s="40">
        <f t="shared" si="28"/>
        <v>0</v>
      </c>
      <c r="N219" s="21">
        <f t="shared" si="29"/>
        <v>0</v>
      </c>
      <c r="O219" s="21">
        <f t="shared" ref="O219:O221" si="32">IF(J219=0,0%,I219/J219)</f>
        <v>0</v>
      </c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 spans="1:26" ht="17.25" customHeight="1" x14ac:dyDescent="0.2">
      <c r="A220" s="4" t="s">
        <v>178</v>
      </c>
      <c r="B220" s="19">
        <f t="shared" ref="B220:K220" si="33">SUM(B122,B162,B193)</f>
        <v>0</v>
      </c>
      <c r="C220" s="19">
        <f t="shared" si="33"/>
        <v>0</v>
      </c>
      <c r="D220" s="19">
        <f t="shared" si="33"/>
        <v>0</v>
      </c>
      <c r="E220" s="19">
        <f t="shared" si="33"/>
        <v>0</v>
      </c>
      <c r="F220" s="19">
        <f t="shared" si="33"/>
        <v>0</v>
      </c>
      <c r="G220" s="19">
        <f t="shared" si="33"/>
        <v>0</v>
      </c>
      <c r="H220" s="19">
        <f t="shared" si="33"/>
        <v>0</v>
      </c>
      <c r="I220" s="19">
        <f t="shared" si="33"/>
        <v>0</v>
      </c>
      <c r="J220" s="19">
        <f t="shared" si="33"/>
        <v>0</v>
      </c>
      <c r="K220" s="19">
        <f t="shared" si="33"/>
        <v>0</v>
      </c>
      <c r="L220" s="40">
        <f>((F220)/(E220+F220+(Jan!E220+Fev!E220+Mar!E220+Abr!E220+Mai!E220+Jun!E220+Jul!E220+Ago!E220+Set!E220)))</f>
        <v>0</v>
      </c>
      <c r="M220" s="40">
        <f t="shared" si="28"/>
        <v>0</v>
      </c>
      <c r="N220" s="22">
        <f t="shared" si="29"/>
        <v>0</v>
      </c>
      <c r="O220" s="22">
        <f t="shared" si="32"/>
        <v>0</v>
      </c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 spans="1:26" ht="17.25" customHeight="1" x14ac:dyDescent="0.2">
      <c r="A221" s="42" t="s">
        <v>179</v>
      </c>
      <c r="B221" s="43">
        <f t="shared" ref="B221:K221" si="34">B219+B220</f>
        <v>0</v>
      </c>
      <c r="C221" s="43">
        <f t="shared" si="34"/>
        <v>0</v>
      </c>
      <c r="D221" s="43">
        <f t="shared" si="34"/>
        <v>0</v>
      </c>
      <c r="E221" s="43">
        <f t="shared" si="34"/>
        <v>0</v>
      </c>
      <c r="F221" s="43">
        <f t="shared" si="34"/>
        <v>0</v>
      </c>
      <c r="G221" s="43">
        <f t="shared" si="34"/>
        <v>0</v>
      </c>
      <c r="H221" s="43">
        <f t="shared" si="34"/>
        <v>0</v>
      </c>
      <c r="I221" s="43">
        <f t="shared" si="34"/>
        <v>0</v>
      </c>
      <c r="J221" s="43">
        <f t="shared" si="34"/>
        <v>0</v>
      </c>
      <c r="K221" s="43">
        <f t="shared" si="34"/>
        <v>0</v>
      </c>
      <c r="L221" s="44">
        <f>((F221)/(E221+F221+(Jan!E221+Fev!E221+Mar!E221+Abr!E221+Mai!E221+Jun!E221+Jul!E221+Ago!E221+Set!E221)))</f>
        <v>0</v>
      </c>
      <c r="M221" s="44">
        <f t="shared" si="28"/>
        <v>0</v>
      </c>
      <c r="N221" s="56">
        <f t="shared" si="29"/>
        <v>0</v>
      </c>
      <c r="O221" s="56">
        <f t="shared" si="32"/>
        <v>0</v>
      </c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 spans="1:26" ht="23.25" customHeight="1" x14ac:dyDescent="0.2">
      <c r="A222" s="110" t="s">
        <v>180</v>
      </c>
      <c r="B222" s="107"/>
      <c r="C222" s="107"/>
      <c r="D222" s="107"/>
      <c r="E222" s="107"/>
      <c r="F222" s="107"/>
      <c r="G222" s="107"/>
      <c r="H222" s="107"/>
      <c r="I222" s="47"/>
      <c r="J222" s="47"/>
      <c r="K222" s="47"/>
      <c r="L222" s="48"/>
      <c r="M222" s="48"/>
      <c r="N222" s="50"/>
      <c r="O222" s="48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</row>
    <row r="223" spans="1:26" ht="12.75" customHeight="1" x14ac:dyDescent="0.2">
      <c r="A223" s="112" t="s">
        <v>181</v>
      </c>
      <c r="B223" s="98"/>
      <c r="C223" s="98"/>
      <c r="D223" s="98"/>
      <c r="E223" s="98"/>
      <c r="F223" s="88"/>
      <c r="G223" s="88"/>
      <c r="H223" s="88"/>
      <c r="I223" s="88"/>
      <c r="J223" s="88"/>
      <c r="K223" s="88"/>
      <c r="L223" s="89"/>
      <c r="M223" s="89"/>
      <c r="N223" s="89"/>
      <c r="O223" s="89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</row>
  </sheetData>
  <mergeCells count="4">
    <mergeCell ref="A16:O26"/>
    <mergeCell ref="A201:O201"/>
    <mergeCell ref="A222:H222"/>
    <mergeCell ref="A223:E223"/>
  </mergeCells>
  <printOptions horizontalCentered="1" verticalCentered="1"/>
  <pageMargins left="3.937007874015748E-2" right="3.937007874015748E-2" top="0.98425196850393704" bottom="0.59055118110236227" header="0" footer="0"/>
  <pageSetup paperSize="9" orientation="portrait"/>
  <rowBreaks count="5" manualBreakCount="5">
    <brk id="193" man="1"/>
    <brk id="162" man="1"/>
    <brk id="88" man="1"/>
    <brk id="56" man="1"/>
    <brk id="122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223"/>
  <sheetViews>
    <sheetView showGridLines="0" workbookViewId="0"/>
  </sheetViews>
  <sheetFormatPr defaultColWidth="12.5703125" defaultRowHeight="15" customHeight="1" x14ac:dyDescent="0.2"/>
  <cols>
    <col min="1" max="1" width="22.7109375" customWidth="1"/>
    <col min="2" max="2" width="5.28515625" customWidth="1"/>
    <col min="3" max="3" width="7.42578125" customWidth="1"/>
    <col min="4" max="4" width="6.140625" customWidth="1"/>
    <col min="5" max="5" width="8" customWidth="1"/>
    <col min="6" max="6" width="6.7109375" customWidth="1"/>
    <col min="7" max="7" width="7" customWidth="1"/>
    <col min="8" max="8" width="5.7109375" customWidth="1"/>
    <col min="9" max="9" width="4.7109375" customWidth="1"/>
    <col min="10" max="10" width="8" customWidth="1"/>
    <col min="11" max="11" width="5.7109375" customWidth="1"/>
    <col min="12" max="12" width="4.7109375" customWidth="1"/>
    <col min="13" max="13" width="5.7109375" customWidth="1"/>
    <col min="14" max="14" width="7.28515625" customWidth="1"/>
    <col min="15" max="15" width="4.7109375" customWidth="1"/>
    <col min="16" max="26" width="8.5703125" customWidth="1"/>
  </cols>
  <sheetData>
    <row r="1" spans="1:15" ht="12.75" customHeight="1" x14ac:dyDescent="0.2">
      <c r="B1" s="29"/>
      <c r="C1" s="29"/>
      <c r="D1" s="29"/>
      <c r="E1" s="29"/>
      <c r="F1" s="29"/>
      <c r="G1" s="30"/>
      <c r="H1" s="29"/>
      <c r="I1" s="29"/>
      <c r="J1" s="29"/>
      <c r="K1" s="29"/>
      <c r="L1" s="31"/>
      <c r="M1" s="31"/>
      <c r="N1" s="31"/>
      <c r="O1" s="31"/>
    </row>
    <row r="2" spans="1:15" ht="12.75" customHeight="1" x14ac:dyDescent="0.2">
      <c r="B2" s="29"/>
      <c r="C2" s="29"/>
      <c r="D2" s="29"/>
      <c r="E2" s="29"/>
      <c r="F2" s="29"/>
      <c r="G2" s="30"/>
      <c r="H2" s="29"/>
      <c r="I2" s="29"/>
      <c r="J2" s="29"/>
      <c r="K2" s="29"/>
      <c r="L2" s="31"/>
      <c r="M2" s="31"/>
      <c r="N2" s="31"/>
      <c r="O2" s="31"/>
    </row>
    <row r="3" spans="1:15" ht="12.75" customHeight="1" x14ac:dyDescent="0.2">
      <c r="B3" s="29"/>
      <c r="C3" s="29"/>
      <c r="D3" s="29"/>
      <c r="E3" s="29"/>
      <c r="F3" s="29"/>
      <c r="G3" s="30"/>
      <c r="H3" s="29"/>
      <c r="I3" s="29"/>
      <c r="J3" s="29"/>
      <c r="K3" s="29"/>
      <c r="L3" s="31"/>
      <c r="M3" s="31"/>
      <c r="N3" s="31"/>
      <c r="O3" s="31"/>
    </row>
    <row r="4" spans="1:15" ht="12.75" customHeight="1" x14ac:dyDescent="0.2">
      <c r="B4" s="29"/>
      <c r="C4" s="29"/>
      <c r="D4" s="29"/>
      <c r="E4" s="29"/>
      <c r="F4" s="29"/>
      <c r="G4" s="30"/>
      <c r="H4" s="29"/>
      <c r="I4" s="29"/>
      <c r="J4" s="29"/>
      <c r="K4" s="29"/>
      <c r="L4" s="31"/>
      <c r="M4" s="31"/>
      <c r="N4" s="31"/>
      <c r="O4" s="31"/>
    </row>
    <row r="5" spans="1:15" ht="12.75" customHeight="1" x14ac:dyDescent="0.2">
      <c r="B5" s="29"/>
      <c r="C5" s="29"/>
      <c r="D5" s="29"/>
      <c r="E5" s="29"/>
      <c r="F5" s="29"/>
      <c r="G5" s="30"/>
      <c r="H5" s="29"/>
      <c r="I5" s="29"/>
      <c r="J5" s="29"/>
      <c r="K5" s="29"/>
      <c r="L5" s="31"/>
      <c r="M5" s="31"/>
      <c r="N5" s="31"/>
      <c r="O5" s="31"/>
    </row>
    <row r="6" spans="1:15" ht="12.75" customHeight="1" x14ac:dyDescent="0.2">
      <c r="B6" s="29"/>
      <c r="C6" s="29"/>
      <c r="D6" s="29"/>
      <c r="E6" s="29"/>
      <c r="F6" s="29"/>
      <c r="G6" s="30"/>
      <c r="H6" s="29"/>
      <c r="I6" s="29"/>
      <c r="J6" s="29"/>
      <c r="K6" s="29"/>
      <c r="L6" s="31"/>
      <c r="M6" s="31"/>
      <c r="N6" s="31"/>
      <c r="O6" s="31"/>
    </row>
    <row r="7" spans="1:15" ht="12.75" customHeight="1" x14ac:dyDescent="0.2">
      <c r="B7" s="29"/>
      <c r="C7" s="29"/>
      <c r="D7" s="29"/>
      <c r="E7" s="29"/>
      <c r="F7" s="29"/>
      <c r="G7" s="30"/>
      <c r="H7" s="29"/>
      <c r="I7" s="29"/>
      <c r="J7" s="29"/>
      <c r="K7" s="29"/>
      <c r="L7" s="31"/>
      <c r="M7" s="31"/>
      <c r="N7" s="31"/>
      <c r="O7" s="31"/>
    </row>
    <row r="8" spans="1:15" ht="12.75" customHeight="1" x14ac:dyDescent="0.2">
      <c r="B8" s="29"/>
      <c r="C8" s="29"/>
      <c r="D8" s="29"/>
      <c r="E8" s="29"/>
      <c r="F8" s="29"/>
      <c r="G8" s="30"/>
      <c r="H8" s="29"/>
      <c r="I8" s="29"/>
      <c r="J8" s="29"/>
      <c r="K8" s="29"/>
      <c r="L8" s="31"/>
      <c r="M8" s="31"/>
      <c r="N8" s="31"/>
      <c r="O8" s="31"/>
    </row>
    <row r="9" spans="1:15" ht="12.75" customHeight="1" x14ac:dyDescent="0.2">
      <c r="B9" s="29"/>
      <c r="C9" s="29"/>
      <c r="D9" s="29"/>
      <c r="E9" s="29"/>
      <c r="F9" s="29"/>
      <c r="G9" s="30"/>
      <c r="H9" s="29"/>
      <c r="I9" s="29"/>
      <c r="J9" s="29"/>
      <c r="K9" s="29"/>
      <c r="L9" s="31"/>
      <c r="M9" s="31"/>
      <c r="N9" s="31"/>
      <c r="O9" s="31"/>
    </row>
    <row r="10" spans="1:15" ht="12.75" customHeight="1" x14ac:dyDescent="0.2">
      <c r="B10" s="29"/>
      <c r="C10" s="29"/>
      <c r="D10" s="29"/>
      <c r="E10" s="29"/>
      <c r="F10" s="29"/>
      <c r="G10" s="30"/>
      <c r="H10" s="29"/>
      <c r="I10" s="29"/>
      <c r="J10" s="29"/>
      <c r="K10" s="29"/>
      <c r="L10" s="31"/>
      <c r="M10" s="31"/>
      <c r="N10" s="31"/>
      <c r="O10" s="31"/>
    </row>
    <row r="11" spans="1:15" ht="12.75" customHeight="1" x14ac:dyDescent="0.2">
      <c r="B11" s="29"/>
      <c r="C11" s="29"/>
      <c r="D11" s="29"/>
      <c r="E11" s="29"/>
      <c r="F11" s="29"/>
      <c r="G11" s="30"/>
      <c r="H11" s="29"/>
      <c r="I11" s="29"/>
      <c r="J11" s="29"/>
      <c r="K11" s="29"/>
      <c r="L11" s="31"/>
      <c r="M11" s="31"/>
      <c r="N11" s="31"/>
      <c r="O11" s="31"/>
    </row>
    <row r="12" spans="1:15" ht="12.75" customHeight="1" x14ac:dyDescent="0.2">
      <c r="B12" s="29"/>
      <c r="C12" s="29"/>
      <c r="D12" s="29"/>
      <c r="E12" s="29"/>
      <c r="F12" s="29"/>
      <c r="G12" s="30"/>
      <c r="H12" s="29"/>
      <c r="I12" s="29"/>
      <c r="J12" s="29"/>
      <c r="K12" s="29"/>
      <c r="L12" s="31"/>
      <c r="M12" s="31"/>
      <c r="N12" s="31"/>
      <c r="O12" s="31"/>
    </row>
    <row r="13" spans="1:15" ht="12.75" customHeight="1" x14ac:dyDescent="0.2">
      <c r="B13" s="29"/>
      <c r="C13" s="29"/>
      <c r="D13" s="29"/>
      <c r="E13" s="29"/>
      <c r="F13" s="29"/>
      <c r="G13" s="30"/>
      <c r="H13" s="29"/>
      <c r="I13" s="29"/>
      <c r="J13" s="29"/>
      <c r="K13" s="29"/>
      <c r="L13" s="31"/>
      <c r="M13" s="31"/>
      <c r="N13" s="31"/>
      <c r="O13" s="31"/>
    </row>
    <row r="14" spans="1:15" ht="12.75" customHeight="1" x14ac:dyDescent="0.2">
      <c r="B14" s="29"/>
      <c r="C14" s="29"/>
      <c r="D14" s="29"/>
      <c r="E14" s="29"/>
      <c r="F14" s="29"/>
      <c r="G14" s="30"/>
      <c r="H14" s="29"/>
      <c r="I14" s="29"/>
      <c r="J14" s="29"/>
      <c r="K14" s="29"/>
      <c r="L14" s="31"/>
      <c r="M14" s="31"/>
      <c r="N14" s="31"/>
      <c r="O14" s="31"/>
    </row>
    <row r="15" spans="1:15" ht="12.75" customHeight="1" x14ac:dyDescent="0.2">
      <c r="B15" s="29"/>
      <c r="C15" s="29"/>
      <c r="D15" s="29"/>
      <c r="E15" s="29"/>
      <c r="F15" s="29"/>
      <c r="G15" s="30"/>
      <c r="H15" s="29"/>
      <c r="I15" s="29"/>
      <c r="J15" s="29"/>
      <c r="K15" s="29"/>
      <c r="L15" s="31"/>
      <c r="M15" s="31"/>
      <c r="N15" s="31"/>
      <c r="O15" s="31"/>
    </row>
    <row r="16" spans="1:15" ht="12.75" customHeight="1" x14ac:dyDescent="0.2">
      <c r="A16" s="109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ht="12.75" customHeight="1" x14ac:dyDescent="0.2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9"/>
    </row>
    <row r="18" spans="1:15" ht="12.75" customHeight="1" x14ac:dyDescent="0.2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9"/>
    </row>
    <row r="19" spans="1:15" ht="12.75" customHeight="1" x14ac:dyDescent="0.2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</row>
    <row r="20" spans="1:15" ht="12.75" customHeight="1" x14ac:dyDescent="0.2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</row>
    <row r="21" spans="1:15" ht="12.75" customHeight="1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</row>
    <row r="22" spans="1:15" ht="12.75" customHeight="1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9"/>
    </row>
    <row r="23" spans="1:15" ht="12.75" customHeight="1" x14ac:dyDescent="0.2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/>
    </row>
    <row r="24" spans="1:15" ht="12.75" customHeight="1" x14ac:dyDescent="0.2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9"/>
    </row>
    <row r="25" spans="1:15" ht="12.75" customHeight="1" x14ac:dyDescent="0.2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</row>
    <row r="26" spans="1:15" ht="12.75" customHeight="1" x14ac:dyDescent="0.2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5" ht="12.75" customHeight="1" x14ac:dyDescent="0.2">
      <c r="B27" s="29"/>
      <c r="C27" s="29"/>
      <c r="D27" s="29"/>
      <c r="E27" s="29"/>
      <c r="F27" s="29"/>
      <c r="G27" s="30"/>
      <c r="H27" s="29"/>
      <c r="I27" s="29"/>
      <c r="J27" s="29"/>
      <c r="K27" s="29"/>
      <c r="L27" s="31"/>
      <c r="M27" s="31"/>
      <c r="N27" s="31"/>
      <c r="O27" s="31"/>
    </row>
    <row r="28" spans="1:15" ht="12.75" customHeight="1" x14ac:dyDescent="0.2">
      <c r="B28" s="29"/>
      <c r="C28" s="29"/>
      <c r="D28" s="29"/>
      <c r="E28" s="29"/>
      <c r="F28" s="29"/>
      <c r="G28" s="30"/>
      <c r="H28" s="29"/>
      <c r="I28" s="29"/>
      <c r="J28" s="29"/>
      <c r="K28" s="29"/>
      <c r="L28" s="31"/>
      <c r="M28" s="31"/>
      <c r="N28" s="31"/>
      <c r="O28" s="31"/>
    </row>
    <row r="29" spans="1:15" ht="12.75" customHeight="1" x14ac:dyDescent="0.2">
      <c r="B29" s="29"/>
      <c r="C29" s="29"/>
      <c r="D29" s="29"/>
      <c r="E29" s="29"/>
      <c r="F29" s="29"/>
      <c r="G29" s="30"/>
      <c r="H29" s="29"/>
      <c r="I29" s="29"/>
      <c r="J29" s="29"/>
      <c r="K29" s="29"/>
      <c r="L29" s="31"/>
      <c r="M29" s="31"/>
      <c r="N29" s="31"/>
      <c r="O29" s="31"/>
    </row>
    <row r="30" spans="1:15" ht="12.75" customHeight="1" x14ac:dyDescent="0.2"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31"/>
      <c r="M30" s="31"/>
      <c r="N30" s="31"/>
      <c r="O30" s="31"/>
    </row>
    <row r="31" spans="1:15" ht="12.75" customHeight="1" x14ac:dyDescent="0.2">
      <c r="B31" s="29"/>
      <c r="C31" s="29"/>
      <c r="D31" s="29"/>
      <c r="E31" s="29"/>
      <c r="F31" s="29"/>
      <c r="G31" s="30"/>
      <c r="H31" s="29"/>
      <c r="I31" s="29"/>
      <c r="J31" s="29"/>
      <c r="K31" s="29"/>
      <c r="L31" s="31"/>
      <c r="M31" s="31"/>
      <c r="N31" s="31"/>
      <c r="O31" s="31"/>
    </row>
    <row r="32" spans="1:15" ht="12.75" customHeight="1" x14ac:dyDescent="0.2">
      <c r="B32" s="29"/>
      <c r="C32" s="29"/>
      <c r="D32" s="29"/>
      <c r="E32" s="29"/>
      <c r="F32" s="29"/>
      <c r="G32" s="30"/>
      <c r="H32" s="29"/>
      <c r="I32" s="29"/>
      <c r="J32" s="29"/>
      <c r="K32" s="29"/>
      <c r="L32" s="31"/>
      <c r="M32" s="31"/>
      <c r="N32" s="31"/>
      <c r="O32" s="31"/>
    </row>
    <row r="33" spans="2:15" ht="12.75" customHeight="1" x14ac:dyDescent="0.2">
      <c r="B33" s="29"/>
      <c r="C33" s="29"/>
      <c r="D33" s="29"/>
      <c r="E33" s="29"/>
      <c r="F33" s="29"/>
      <c r="G33" s="30"/>
      <c r="H33" s="29"/>
      <c r="I33" s="29"/>
      <c r="J33" s="29"/>
      <c r="K33" s="29"/>
      <c r="L33" s="31"/>
      <c r="M33" s="31"/>
      <c r="N33" s="31"/>
      <c r="O33" s="31"/>
    </row>
    <row r="34" spans="2:15" ht="12.75" customHeight="1" x14ac:dyDescent="0.2">
      <c r="B34" s="29"/>
      <c r="C34" s="29"/>
      <c r="D34" s="29"/>
      <c r="E34" s="29"/>
      <c r="F34" s="29"/>
      <c r="G34" s="30"/>
      <c r="H34" s="29"/>
      <c r="I34" s="29"/>
      <c r="J34" s="29"/>
      <c r="K34" s="29"/>
      <c r="L34" s="31"/>
      <c r="M34" s="31"/>
      <c r="N34" s="31"/>
      <c r="O34" s="31"/>
    </row>
    <row r="35" spans="2:15" ht="12.75" customHeight="1" x14ac:dyDescent="0.2">
      <c r="B35" s="29"/>
      <c r="C35" s="29"/>
      <c r="D35" s="29"/>
      <c r="E35" s="29"/>
      <c r="F35" s="29"/>
      <c r="G35" s="30"/>
      <c r="H35" s="29"/>
      <c r="I35" s="29"/>
      <c r="J35" s="29"/>
      <c r="K35" s="29"/>
      <c r="L35" s="31"/>
      <c r="M35" s="31"/>
      <c r="N35" s="31"/>
      <c r="O35" s="31"/>
    </row>
    <row r="36" spans="2:15" ht="12.75" customHeight="1" x14ac:dyDescent="0.2">
      <c r="B36" s="29"/>
      <c r="C36" s="29"/>
      <c r="D36" s="29"/>
      <c r="E36" s="29"/>
      <c r="F36" s="29"/>
      <c r="G36" s="30"/>
      <c r="H36" s="29"/>
      <c r="I36" s="29"/>
      <c r="J36" s="29"/>
      <c r="K36" s="29"/>
      <c r="L36" s="31"/>
      <c r="M36" s="31"/>
      <c r="N36" s="31"/>
      <c r="O36" s="31"/>
    </row>
    <row r="37" spans="2:15" ht="12.75" customHeight="1" x14ac:dyDescent="0.2">
      <c r="B37" s="29"/>
      <c r="C37" s="29"/>
      <c r="D37" s="29"/>
      <c r="E37" s="29"/>
      <c r="F37" s="29"/>
      <c r="G37" s="30"/>
      <c r="H37" s="29"/>
      <c r="I37" s="29"/>
      <c r="J37" s="29"/>
      <c r="K37" s="29"/>
      <c r="L37" s="31"/>
      <c r="M37" s="31"/>
      <c r="N37" s="31"/>
      <c r="O37" s="31"/>
    </row>
    <row r="38" spans="2:15" ht="12.75" customHeight="1" x14ac:dyDescent="0.2">
      <c r="B38" s="29"/>
      <c r="C38" s="29"/>
      <c r="D38" s="29"/>
      <c r="E38" s="29"/>
      <c r="F38" s="29"/>
      <c r="G38" s="30"/>
      <c r="H38" s="29"/>
      <c r="I38" s="29"/>
      <c r="J38" s="29"/>
      <c r="K38" s="29"/>
      <c r="L38" s="31"/>
      <c r="M38" s="31"/>
      <c r="N38" s="31"/>
      <c r="O38" s="31"/>
    </row>
    <row r="39" spans="2:15" ht="12.75" customHeight="1" x14ac:dyDescent="0.2">
      <c r="B39" s="29"/>
      <c r="C39" s="29"/>
      <c r="D39" s="29"/>
      <c r="E39" s="29"/>
      <c r="F39" s="29"/>
      <c r="G39" s="30"/>
      <c r="H39" s="29"/>
      <c r="I39" s="29"/>
      <c r="J39" s="29"/>
      <c r="K39" s="29"/>
      <c r="L39" s="31"/>
      <c r="M39" s="31"/>
      <c r="N39" s="31"/>
      <c r="O39" s="31"/>
    </row>
    <row r="40" spans="2:15" ht="12.75" customHeight="1" x14ac:dyDescent="0.2">
      <c r="B40" s="29"/>
      <c r="C40" s="29"/>
      <c r="D40" s="29"/>
      <c r="E40" s="29"/>
      <c r="F40" s="29"/>
      <c r="G40" s="30"/>
      <c r="H40" s="29"/>
      <c r="I40" s="29"/>
      <c r="J40" s="29"/>
      <c r="K40" s="29"/>
      <c r="L40" s="31"/>
      <c r="M40" s="31"/>
      <c r="N40" s="31"/>
      <c r="O40" s="31"/>
    </row>
    <row r="41" spans="2:15" ht="12.75" customHeight="1" x14ac:dyDescent="0.2">
      <c r="B41" s="29"/>
      <c r="C41" s="29"/>
      <c r="D41" s="29"/>
      <c r="E41" s="29"/>
      <c r="F41" s="29"/>
      <c r="G41" s="30"/>
      <c r="H41" s="29"/>
      <c r="I41" s="29"/>
      <c r="J41" s="29"/>
      <c r="K41" s="29"/>
      <c r="L41" s="31"/>
      <c r="M41" s="31"/>
      <c r="N41" s="31"/>
      <c r="O41" s="31"/>
    </row>
    <row r="42" spans="2:15" ht="12.75" customHeight="1" x14ac:dyDescent="0.2">
      <c r="B42" s="29"/>
      <c r="C42" s="29"/>
      <c r="D42" s="29"/>
      <c r="E42" s="29"/>
      <c r="F42" s="29"/>
      <c r="G42" s="30"/>
      <c r="H42" s="29"/>
      <c r="I42" s="29"/>
      <c r="J42" s="29"/>
      <c r="K42" s="29"/>
      <c r="L42" s="31"/>
      <c r="M42" s="31"/>
      <c r="N42" s="31"/>
      <c r="O42" s="31"/>
    </row>
    <row r="43" spans="2:15" ht="12.75" customHeight="1" x14ac:dyDescent="0.2">
      <c r="B43" s="29"/>
      <c r="C43" s="29"/>
      <c r="D43" s="29"/>
      <c r="E43" s="29"/>
      <c r="F43" s="29"/>
      <c r="G43" s="30"/>
      <c r="H43" s="29"/>
      <c r="I43" s="29"/>
      <c r="J43" s="29"/>
      <c r="K43" s="29"/>
      <c r="L43" s="31"/>
      <c r="M43" s="31"/>
      <c r="N43" s="31"/>
      <c r="O43" s="31"/>
    </row>
    <row r="44" spans="2:15" ht="12.75" customHeight="1" x14ac:dyDescent="0.2">
      <c r="B44" s="29"/>
      <c r="C44" s="29"/>
      <c r="D44" s="29"/>
      <c r="E44" s="29"/>
      <c r="F44" s="29"/>
      <c r="G44" s="30"/>
      <c r="H44" s="29"/>
      <c r="I44" s="29"/>
      <c r="J44" s="29"/>
      <c r="K44" s="29"/>
      <c r="L44" s="31"/>
      <c r="M44" s="31"/>
      <c r="N44" s="31"/>
      <c r="O44" s="31"/>
    </row>
    <row r="45" spans="2:15" ht="12.75" customHeight="1" x14ac:dyDescent="0.2">
      <c r="B45" s="29"/>
      <c r="C45" s="29"/>
      <c r="D45" s="29"/>
      <c r="E45" s="29"/>
      <c r="F45" s="29"/>
      <c r="G45" s="30"/>
      <c r="H45" s="29"/>
      <c r="I45" s="29"/>
      <c r="J45" s="29"/>
      <c r="K45" s="29"/>
      <c r="L45" s="31"/>
      <c r="M45" s="31"/>
      <c r="N45" s="31"/>
      <c r="O45" s="31"/>
    </row>
    <row r="46" spans="2:15" ht="12.75" customHeight="1" x14ac:dyDescent="0.2">
      <c r="B46" s="29"/>
      <c r="C46" s="29"/>
      <c r="D46" s="29"/>
      <c r="E46" s="29"/>
      <c r="F46" s="29"/>
      <c r="G46" s="30"/>
      <c r="H46" s="29"/>
      <c r="I46" s="29"/>
      <c r="J46" s="29"/>
      <c r="K46" s="29"/>
      <c r="L46" s="31"/>
      <c r="M46" s="31"/>
      <c r="N46" s="31"/>
      <c r="O46" s="31"/>
    </row>
    <row r="47" spans="2:15" ht="12.75" customHeight="1" x14ac:dyDescent="0.2">
      <c r="B47" s="29"/>
      <c r="C47" s="29"/>
      <c r="D47" s="29"/>
      <c r="E47" s="29"/>
      <c r="F47" s="29"/>
      <c r="G47" s="30"/>
      <c r="H47" s="29"/>
      <c r="I47" s="29"/>
      <c r="J47" s="29"/>
      <c r="K47" s="29"/>
      <c r="L47" s="31"/>
      <c r="M47" s="31"/>
      <c r="N47" s="31"/>
      <c r="O47" s="31"/>
    </row>
    <row r="48" spans="2:15" ht="12.75" customHeight="1" x14ac:dyDescent="0.2">
      <c r="B48" s="29"/>
      <c r="C48" s="29"/>
      <c r="D48" s="29"/>
      <c r="E48" s="29"/>
      <c r="F48" s="29"/>
      <c r="G48" s="30"/>
      <c r="H48" s="29"/>
      <c r="I48" s="29"/>
      <c r="J48" s="29"/>
      <c r="K48" s="29"/>
      <c r="L48" s="31"/>
      <c r="M48" s="31"/>
      <c r="N48" s="31"/>
      <c r="O48" s="31"/>
    </row>
    <row r="49" spans="1:15" ht="12.75" customHeight="1" x14ac:dyDescent="0.2">
      <c r="B49" s="29"/>
      <c r="C49" s="29"/>
      <c r="D49" s="29"/>
      <c r="E49" s="29"/>
      <c r="F49" s="29"/>
      <c r="G49" s="30"/>
      <c r="H49" s="29"/>
      <c r="I49" s="29"/>
      <c r="J49" s="29"/>
      <c r="K49" s="29"/>
      <c r="L49" s="31"/>
      <c r="M49" s="31"/>
      <c r="N49" s="31"/>
      <c r="O49" s="31"/>
    </row>
    <row r="50" spans="1:15" ht="12.75" customHeight="1" x14ac:dyDescent="0.2">
      <c r="B50" s="29"/>
      <c r="C50" s="29"/>
      <c r="D50" s="29"/>
      <c r="E50" s="29"/>
      <c r="F50" s="29"/>
      <c r="G50" s="30"/>
      <c r="H50" s="29"/>
      <c r="I50" s="29"/>
      <c r="J50" s="29"/>
      <c r="K50" s="29"/>
      <c r="L50" s="31"/>
      <c r="M50" s="31"/>
      <c r="N50" s="31"/>
      <c r="O50" s="31"/>
    </row>
    <row r="51" spans="1:15" ht="12.75" customHeight="1" x14ac:dyDescent="0.2">
      <c r="B51" s="29"/>
      <c r="C51" s="29"/>
      <c r="D51" s="29"/>
      <c r="E51" s="29"/>
      <c r="F51" s="29"/>
      <c r="G51" s="30"/>
      <c r="H51" s="29"/>
      <c r="I51" s="29"/>
      <c r="J51" s="29"/>
      <c r="K51" s="29"/>
      <c r="L51" s="31"/>
      <c r="M51" s="31"/>
      <c r="N51" s="31"/>
      <c r="O51" s="31"/>
    </row>
    <row r="52" spans="1:15" ht="12.75" customHeight="1" x14ac:dyDescent="0.2">
      <c r="B52" s="29"/>
      <c r="C52" s="29"/>
      <c r="D52" s="29"/>
      <c r="E52" s="29"/>
      <c r="F52" s="29"/>
      <c r="G52" s="30"/>
      <c r="H52" s="29"/>
      <c r="I52" s="29"/>
      <c r="J52" s="29"/>
      <c r="K52" s="29"/>
      <c r="L52" s="31"/>
      <c r="M52" s="31"/>
      <c r="N52" s="31"/>
      <c r="O52" s="31"/>
    </row>
    <row r="53" spans="1:15" ht="12.75" customHeight="1" x14ac:dyDescent="0.2">
      <c r="B53" s="29"/>
      <c r="C53" s="29"/>
      <c r="D53" s="29"/>
      <c r="E53" s="29"/>
      <c r="F53" s="29"/>
      <c r="G53" s="30"/>
      <c r="H53" s="29"/>
      <c r="I53" s="29"/>
      <c r="J53" s="29"/>
      <c r="K53" s="29"/>
      <c r="L53" s="31"/>
      <c r="M53" s="31"/>
      <c r="N53" s="31"/>
      <c r="O53" s="31"/>
    </row>
    <row r="54" spans="1:15" ht="12.75" customHeight="1" x14ac:dyDescent="0.2">
      <c r="B54" s="29"/>
      <c r="C54" s="29"/>
      <c r="D54" s="29"/>
      <c r="E54" s="29"/>
      <c r="F54" s="29"/>
      <c r="G54" s="30"/>
      <c r="H54" s="29"/>
      <c r="I54" s="29"/>
      <c r="J54" s="29"/>
      <c r="K54" s="29"/>
      <c r="L54" s="31"/>
      <c r="M54" s="31"/>
      <c r="N54" s="31"/>
      <c r="O54" s="31"/>
    </row>
    <row r="55" spans="1:15" ht="12.75" customHeight="1" x14ac:dyDescent="0.2">
      <c r="B55" s="29"/>
      <c r="C55" s="29"/>
      <c r="D55" s="29"/>
      <c r="E55" s="29"/>
      <c r="F55" s="29"/>
      <c r="G55" s="30"/>
      <c r="H55" s="29"/>
      <c r="I55" s="29"/>
      <c r="J55" s="29"/>
      <c r="K55" s="29"/>
      <c r="L55" s="31"/>
      <c r="M55" s="31"/>
      <c r="N55" s="31"/>
      <c r="O55" s="31"/>
    </row>
    <row r="56" spans="1:15" ht="1.5" customHeight="1" x14ac:dyDescent="0.2">
      <c r="B56" s="29"/>
      <c r="C56" s="29"/>
      <c r="D56" s="29"/>
      <c r="E56" s="29"/>
      <c r="F56" s="29"/>
      <c r="G56" s="30"/>
      <c r="H56" s="29"/>
      <c r="I56" s="29"/>
      <c r="J56" s="29"/>
      <c r="K56" s="29"/>
      <c r="L56" s="31"/>
      <c r="M56" s="31"/>
      <c r="N56" s="31"/>
      <c r="O56" s="31"/>
    </row>
    <row r="57" spans="1:15" ht="178.5" customHeight="1" x14ac:dyDescent="0.2">
      <c r="A57" s="4" t="s">
        <v>0</v>
      </c>
      <c r="B57" s="5" t="s">
        <v>1</v>
      </c>
      <c r="C57" s="5" t="s">
        <v>2</v>
      </c>
      <c r="D57" s="5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  <c r="K57" s="5" t="s">
        <v>10</v>
      </c>
      <c r="L57" s="6" t="s">
        <v>11</v>
      </c>
      <c r="M57" s="6" t="s">
        <v>12</v>
      </c>
      <c r="N57" s="6" t="s">
        <v>13</v>
      </c>
      <c r="O57" s="7" t="s">
        <v>14</v>
      </c>
    </row>
    <row r="58" spans="1:15" ht="33.75" x14ac:dyDescent="0.2">
      <c r="A58" s="8" t="s">
        <v>15</v>
      </c>
      <c r="B58" s="52"/>
      <c r="C58" s="52"/>
      <c r="D58" s="36"/>
      <c r="E58" s="36"/>
      <c r="F58" s="36"/>
      <c r="G58" s="61"/>
      <c r="H58" s="36"/>
      <c r="I58" s="39"/>
      <c r="J58" s="36"/>
      <c r="K58" s="36"/>
      <c r="L58" s="37">
        <f>((F58)/(E58+F58+(Jan!E58+Fev!E58+Mar!E58+Abr!E58+Mai!E58+Jun!E58+Jul!E58+Ago!E58+Set!E58+Out!E58)))</f>
        <v>0</v>
      </c>
      <c r="M58" s="37">
        <f t="shared" ref="M58:M88" si="0">IF(D58=0,0%,(J58)/D58)</f>
        <v>0</v>
      </c>
      <c r="N58" s="37">
        <f t="shared" ref="N58:N88" si="1">IF(D58=0,0%,(E58)/D58)</f>
        <v>0</v>
      </c>
      <c r="O58" s="38" t="s">
        <v>16</v>
      </c>
    </row>
    <row r="59" spans="1:15" ht="12.75" x14ac:dyDescent="0.2">
      <c r="A59" s="8" t="s">
        <v>17</v>
      </c>
      <c r="B59" s="52"/>
      <c r="C59" s="52"/>
      <c r="D59" s="36"/>
      <c r="E59" s="36"/>
      <c r="F59" s="36"/>
      <c r="G59" s="61"/>
      <c r="H59" s="36"/>
      <c r="I59" s="36"/>
      <c r="J59" s="36"/>
      <c r="K59" s="36"/>
      <c r="L59" s="37">
        <f>((F59)/(E59+F59+(Jan!E59+Fev!E59+Mar!E59+Abr!E59+Mai!E59+Jun!E59+Jul!E59+Ago!E59+Set!E59+Out!E59)))</f>
        <v>0</v>
      </c>
      <c r="M59" s="37">
        <f t="shared" si="0"/>
        <v>0</v>
      </c>
      <c r="N59" s="37">
        <f t="shared" si="1"/>
        <v>0</v>
      </c>
      <c r="O59" s="38">
        <f t="shared" ref="O59:O60" si="2">IF(J59=0,0%,I59/J59)</f>
        <v>0</v>
      </c>
    </row>
    <row r="60" spans="1:15" ht="12.75" x14ac:dyDescent="0.2">
      <c r="A60" s="8" t="s">
        <v>18</v>
      </c>
      <c r="B60" s="52"/>
      <c r="C60" s="52"/>
      <c r="D60" s="36"/>
      <c r="E60" s="36"/>
      <c r="F60" s="36"/>
      <c r="G60" s="61"/>
      <c r="H60" s="36"/>
      <c r="I60" s="36"/>
      <c r="J60" s="36"/>
      <c r="K60" s="36"/>
      <c r="L60" s="37">
        <f>((F60)/(E60+F60+(Jan!E60+Fev!E60+Mar!E60+Abr!E60+Mai!E60+Jun!E60+Jul!E60+Ago!E60+Set!E60+Out!E60)))</f>
        <v>0</v>
      </c>
      <c r="M60" s="37">
        <f t="shared" si="0"/>
        <v>0</v>
      </c>
      <c r="N60" s="37">
        <f t="shared" si="1"/>
        <v>0</v>
      </c>
      <c r="O60" s="38">
        <f t="shared" si="2"/>
        <v>0</v>
      </c>
    </row>
    <row r="61" spans="1:15" ht="22.5" x14ac:dyDescent="0.2">
      <c r="A61" s="8" t="s">
        <v>19</v>
      </c>
      <c r="B61" s="52"/>
      <c r="C61" s="52"/>
      <c r="D61" s="36"/>
      <c r="E61" s="36"/>
      <c r="F61" s="36"/>
      <c r="G61" s="61"/>
      <c r="H61" s="36"/>
      <c r="I61" s="39"/>
      <c r="J61" s="36"/>
      <c r="K61" s="39"/>
      <c r="L61" s="37">
        <f>((F61)/(E61+F61+(Jan!E61+Fev!E61+Mar!E61+Abr!E61+Mai!E61+Jun!E61+Jul!E61+Ago!E61+Set!E61+Out!E61)))</f>
        <v>0</v>
      </c>
      <c r="M61" s="37">
        <f t="shared" si="0"/>
        <v>0</v>
      </c>
      <c r="N61" s="37">
        <f t="shared" si="1"/>
        <v>0</v>
      </c>
      <c r="O61" s="38" t="s">
        <v>16</v>
      </c>
    </row>
    <row r="62" spans="1:15" ht="12.75" x14ac:dyDescent="0.2">
      <c r="A62" s="8" t="s">
        <v>20</v>
      </c>
      <c r="B62" s="52"/>
      <c r="C62" s="52"/>
      <c r="D62" s="36"/>
      <c r="E62" s="36"/>
      <c r="F62" s="36"/>
      <c r="G62" s="61"/>
      <c r="H62" s="36"/>
      <c r="I62" s="39"/>
      <c r="J62" s="36"/>
      <c r="K62" s="36"/>
      <c r="L62" s="37">
        <f>((F62)/(E62+F62+(Jan!E62+Fev!E62+Mar!E62+Abr!E62+Mai!E62+Jun!E62+Jul!E62+Ago!E62+Set!E62+Out!E62)))</f>
        <v>0</v>
      </c>
      <c r="M62" s="37">
        <f t="shared" si="0"/>
        <v>0</v>
      </c>
      <c r="N62" s="37">
        <f t="shared" si="1"/>
        <v>0</v>
      </c>
      <c r="O62" s="38" t="s">
        <v>16</v>
      </c>
    </row>
    <row r="63" spans="1:15" ht="12.75" x14ac:dyDescent="0.2">
      <c r="A63" s="8" t="s">
        <v>21</v>
      </c>
      <c r="B63" s="52"/>
      <c r="C63" s="52"/>
      <c r="D63" s="36"/>
      <c r="E63" s="36"/>
      <c r="F63" s="36"/>
      <c r="G63" s="61"/>
      <c r="H63" s="36"/>
      <c r="I63" s="36"/>
      <c r="J63" s="36"/>
      <c r="K63" s="36"/>
      <c r="L63" s="37">
        <f>((F63)/(E63+F63+(Jan!E63+Fev!E63+Mar!E63+Abr!E63+Mai!E63+Jun!E63+Jul!E63+Ago!E63+Set!E63+Out!E63)))</f>
        <v>0</v>
      </c>
      <c r="M63" s="37">
        <f t="shared" si="0"/>
        <v>0</v>
      </c>
      <c r="N63" s="37">
        <f t="shared" si="1"/>
        <v>0</v>
      </c>
      <c r="O63" s="38">
        <f t="shared" ref="O63:O64" si="3">IF(J63=0,0%,I63/J63)</f>
        <v>0</v>
      </c>
    </row>
    <row r="64" spans="1:15" ht="22.5" x14ac:dyDescent="0.2">
      <c r="A64" s="8" t="s">
        <v>22</v>
      </c>
      <c r="B64" s="52"/>
      <c r="C64" s="52"/>
      <c r="D64" s="36"/>
      <c r="E64" s="36"/>
      <c r="F64" s="36"/>
      <c r="G64" s="61"/>
      <c r="H64" s="36"/>
      <c r="I64" s="36"/>
      <c r="J64" s="36"/>
      <c r="K64" s="36"/>
      <c r="L64" s="37">
        <f>((F64)/(E64+F64+(Jan!E64+Fev!E64+Mar!E64+Abr!E64+Mai!E64+Jun!E64+Jul!E64+Ago!E64+Set!E64+Out!E64)))</f>
        <v>0</v>
      </c>
      <c r="M64" s="37">
        <f t="shared" si="0"/>
        <v>0</v>
      </c>
      <c r="N64" s="37">
        <f t="shared" si="1"/>
        <v>0</v>
      </c>
      <c r="O64" s="38">
        <f t="shared" si="3"/>
        <v>0</v>
      </c>
    </row>
    <row r="65" spans="1:15" ht="12.75" x14ac:dyDescent="0.2">
      <c r="A65" s="8" t="s">
        <v>23</v>
      </c>
      <c r="B65" s="52"/>
      <c r="C65" s="52"/>
      <c r="D65" s="36"/>
      <c r="E65" s="36"/>
      <c r="F65" s="36"/>
      <c r="G65" s="61"/>
      <c r="H65" s="36"/>
      <c r="I65" s="39"/>
      <c r="J65" s="36"/>
      <c r="K65" s="36"/>
      <c r="L65" s="37">
        <f>((F65)/(E65+F65+(Jan!E65+Fev!E65+Mar!E65+Abr!E65+Mai!E65+Jun!E65+Jul!E65+Ago!E65+Set!E65+Out!E65)))</f>
        <v>0</v>
      </c>
      <c r="M65" s="37">
        <f t="shared" si="0"/>
        <v>0</v>
      </c>
      <c r="N65" s="37">
        <f t="shared" si="1"/>
        <v>0</v>
      </c>
      <c r="O65" s="38" t="s">
        <v>16</v>
      </c>
    </row>
    <row r="66" spans="1:15" ht="22.5" x14ac:dyDescent="0.2">
      <c r="A66" s="8" t="s">
        <v>24</v>
      </c>
      <c r="B66" s="52"/>
      <c r="C66" s="52"/>
      <c r="D66" s="36"/>
      <c r="E66" s="36"/>
      <c r="F66" s="36"/>
      <c r="G66" s="61"/>
      <c r="H66" s="36"/>
      <c r="I66" s="36"/>
      <c r="J66" s="36"/>
      <c r="K66" s="36"/>
      <c r="L66" s="37">
        <f>((F66)/(E66+F66+(Jan!E66+Fev!E66+Mar!E66+Abr!E66+Mai!E66+Jun!E66+Jul!E66+Ago!E66+Set!E66+Out!E66)))</f>
        <v>0</v>
      </c>
      <c r="M66" s="37">
        <f t="shared" si="0"/>
        <v>0</v>
      </c>
      <c r="N66" s="37">
        <f t="shared" si="1"/>
        <v>0</v>
      </c>
      <c r="O66" s="38">
        <f t="shared" ref="O66:O67" si="4">IF(J66=0,0%,I66/J66)</f>
        <v>0</v>
      </c>
    </row>
    <row r="67" spans="1:15" ht="22.5" x14ac:dyDescent="0.2">
      <c r="A67" s="8" t="s">
        <v>25</v>
      </c>
      <c r="B67" s="52"/>
      <c r="C67" s="52"/>
      <c r="D67" s="36"/>
      <c r="E67" s="36"/>
      <c r="F67" s="36"/>
      <c r="G67" s="61"/>
      <c r="H67" s="36"/>
      <c r="I67" s="36"/>
      <c r="J67" s="36"/>
      <c r="K67" s="36"/>
      <c r="L67" s="37">
        <f>((F67)/(E67+F67+(Jan!E67+Fev!E67+Mar!E67+Abr!E67+Mai!E67+Jun!E67+Jul!E67+Ago!E67+Set!E67+Out!E67)))</f>
        <v>0</v>
      </c>
      <c r="M67" s="37">
        <f t="shared" si="0"/>
        <v>0</v>
      </c>
      <c r="N67" s="37">
        <f t="shared" si="1"/>
        <v>0</v>
      </c>
      <c r="O67" s="38">
        <f t="shared" si="4"/>
        <v>0</v>
      </c>
    </row>
    <row r="68" spans="1:15" ht="33.75" x14ac:dyDescent="0.2">
      <c r="A68" s="12" t="s">
        <v>26</v>
      </c>
      <c r="B68" s="52"/>
      <c r="C68" s="52"/>
      <c r="D68" s="36"/>
      <c r="E68" s="36"/>
      <c r="F68" s="36"/>
      <c r="G68" s="61"/>
      <c r="H68" s="36"/>
      <c r="I68" s="39"/>
      <c r="J68" s="36"/>
      <c r="K68" s="39"/>
      <c r="L68" s="37">
        <f>((F68)/(E68+F68+(Jan!E68+Fev!E68+Mar!E68+Abr!E68+Mai!E68+Jun!E68+Jul!E68+Ago!E68+Set!E68+Out!E68)))</f>
        <v>0</v>
      </c>
      <c r="M68" s="37">
        <f t="shared" si="0"/>
        <v>0</v>
      </c>
      <c r="N68" s="37">
        <f t="shared" si="1"/>
        <v>0</v>
      </c>
      <c r="O68" s="38" t="s">
        <v>16</v>
      </c>
    </row>
    <row r="69" spans="1:15" ht="12.75" x14ac:dyDescent="0.2">
      <c r="A69" s="8" t="s">
        <v>27</v>
      </c>
      <c r="B69" s="52"/>
      <c r="C69" s="52"/>
      <c r="D69" s="36"/>
      <c r="E69" s="36"/>
      <c r="F69" s="36"/>
      <c r="G69" s="61"/>
      <c r="H69" s="36"/>
      <c r="I69" s="36"/>
      <c r="J69" s="36"/>
      <c r="K69" s="36"/>
      <c r="L69" s="37">
        <f>((F69)/(E69+F69+(Jan!E69+Fev!E69+Mar!E69+Abr!E69+Mai!E69+Jun!E69+Jul!E69+Ago!E69+Set!E69+Out!E69)))</f>
        <v>0</v>
      </c>
      <c r="M69" s="37">
        <f t="shared" si="0"/>
        <v>0</v>
      </c>
      <c r="N69" s="37">
        <f t="shared" si="1"/>
        <v>0</v>
      </c>
      <c r="O69" s="38">
        <f t="shared" ref="O69:O81" si="5">IF(J69=0,0%,I69/J69)</f>
        <v>0</v>
      </c>
    </row>
    <row r="70" spans="1:15" ht="12.75" x14ac:dyDescent="0.2">
      <c r="A70" s="8" t="s">
        <v>28</v>
      </c>
      <c r="B70" s="52"/>
      <c r="C70" s="52"/>
      <c r="D70" s="36"/>
      <c r="E70" s="36"/>
      <c r="F70" s="36"/>
      <c r="G70" s="61"/>
      <c r="H70" s="36"/>
      <c r="I70" s="36"/>
      <c r="J70" s="36"/>
      <c r="K70" s="36"/>
      <c r="L70" s="37">
        <f>((F70)/(E70+F70+(Jan!E70+Fev!E70+Mar!E70+Abr!E70+Mai!E70+Jun!E70+Jul!E70+Ago!E70+Set!E70+Out!E70)))</f>
        <v>0</v>
      </c>
      <c r="M70" s="37">
        <f t="shared" si="0"/>
        <v>0</v>
      </c>
      <c r="N70" s="37">
        <f t="shared" si="1"/>
        <v>0</v>
      </c>
      <c r="O70" s="38">
        <f t="shared" si="5"/>
        <v>0</v>
      </c>
    </row>
    <row r="71" spans="1:15" ht="12.75" x14ac:dyDescent="0.2">
      <c r="A71" s="8" t="s">
        <v>29</v>
      </c>
      <c r="B71" s="52"/>
      <c r="C71" s="52"/>
      <c r="D71" s="36"/>
      <c r="E71" s="36"/>
      <c r="F71" s="36"/>
      <c r="G71" s="61"/>
      <c r="H71" s="36"/>
      <c r="I71" s="36"/>
      <c r="J71" s="36"/>
      <c r="K71" s="36"/>
      <c r="L71" s="37">
        <f>((F71)/(E71+F71+(Jan!E71+Fev!E71+Mar!E71+Abr!E71+Mai!E71+Jun!E71+Jul!E71+Ago!E71+Set!E71+Out!E71)))</f>
        <v>0</v>
      </c>
      <c r="M71" s="37">
        <f t="shared" si="0"/>
        <v>0</v>
      </c>
      <c r="N71" s="37">
        <f t="shared" si="1"/>
        <v>0</v>
      </c>
      <c r="O71" s="38">
        <f t="shared" si="5"/>
        <v>0</v>
      </c>
    </row>
    <row r="72" spans="1:15" ht="12.75" x14ac:dyDescent="0.2">
      <c r="A72" s="8" t="s">
        <v>30</v>
      </c>
      <c r="B72" s="52"/>
      <c r="C72" s="52"/>
      <c r="D72" s="36"/>
      <c r="E72" s="36"/>
      <c r="F72" s="36"/>
      <c r="G72" s="61"/>
      <c r="H72" s="36"/>
      <c r="I72" s="36"/>
      <c r="J72" s="36"/>
      <c r="K72" s="36"/>
      <c r="L72" s="37">
        <f>((F72)/(E72+F72+(Jan!E72+Fev!E72+Mar!E72+Abr!E72+Mai!E72+Jun!E72+Jul!E72+Ago!E72+Set!E72+Out!E72)))</f>
        <v>0</v>
      </c>
      <c r="M72" s="37">
        <f t="shared" si="0"/>
        <v>0</v>
      </c>
      <c r="N72" s="37">
        <f t="shared" si="1"/>
        <v>0</v>
      </c>
      <c r="O72" s="38">
        <f t="shared" si="5"/>
        <v>0</v>
      </c>
    </row>
    <row r="73" spans="1:15" ht="12.75" x14ac:dyDescent="0.2">
      <c r="A73" s="8" t="s">
        <v>31</v>
      </c>
      <c r="B73" s="52"/>
      <c r="C73" s="52"/>
      <c r="D73" s="36"/>
      <c r="E73" s="36"/>
      <c r="F73" s="36"/>
      <c r="G73" s="61"/>
      <c r="H73" s="36"/>
      <c r="I73" s="36"/>
      <c r="J73" s="36"/>
      <c r="K73" s="36"/>
      <c r="L73" s="37">
        <f>((F73)/(E73+F73+(Jan!E73+Fev!E73+Mar!E73+Abr!E73+Mai!E73+Jun!E73+Jul!E73+Ago!E73+Set!E73+Out!E73)))</f>
        <v>0</v>
      </c>
      <c r="M73" s="37">
        <f t="shared" si="0"/>
        <v>0</v>
      </c>
      <c r="N73" s="37">
        <f t="shared" si="1"/>
        <v>0</v>
      </c>
      <c r="O73" s="38">
        <f t="shared" si="5"/>
        <v>0</v>
      </c>
    </row>
    <row r="74" spans="1:15" ht="12.75" x14ac:dyDescent="0.2">
      <c r="A74" s="8" t="s">
        <v>32</v>
      </c>
      <c r="B74" s="52"/>
      <c r="C74" s="52"/>
      <c r="D74" s="36"/>
      <c r="E74" s="36"/>
      <c r="F74" s="36"/>
      <c r="G74" s="61"/>
      <c r="H74" s="36"/>
      <c r="I74" s="36"/>
      <c r="J74" s="36"/>
      <c r="K74" s="36"/>
      <c r="L74" s="37">
        <f>((F74)/(E74+F74+(Jan!E74+Fev!E74+Mar!E74+Abr!E74+Mai!E74+Jun!E74+Jul!E74+Ago!E74+Set!E74+Out!E74)))</f>
        <v>0</v>
      </c>
      <c r="M74" s="37">
        <f t="shared" si="0"/>
        <v>0</v>
      </c>
      <c r="N74" s="37">
        <f t="shared" si="1"/>
        <v>0</v>
      </c>
      <c r="O74" s="38">
        <f t="shared" si="5"/>
        <v>0</v>
      </c>
    </row>
    <row r="75" spans="1:15" ht="12.75" x14ac:dyDescent="0.2">
      <c r="A75" s="13" t="s">
        <v>33</v>
      </c>
      <c r="B75" s="52"/>
      <c r="C75" s="36"/>
      <c r="D75" s="36"/>
      <c r="E75" s="36"/>
      <c r="F75" s="36"/>
      <c r="G75" s="36"/>
      <c r="H75" s="36"/>
      <c r="I75" s="36"/>
      <c r="J75" s="36"/>
      <c r="K75" s="36"/>
      <c r="L75" s="37">
        <f>((F75)/(E75+F75+(Jan!E75+Fev!E75+Mar!E75+Abr!E75+Mai!E75+Jun!E75+Jul!E75+Ago!E75+Set!E75+Out!E75)))</f>
        <v>0</v>
      </c>
      <c r="M75" s="37">
        <f t="shared" si="0"/>
        <v>0</v>
      </c>
      <c r="N75" s="37">
        <f t="shared" si="1"/>
        <v>0</v>
      </c>
      <c r="O75" s="38">
        <f t="shared" si="5"/>
        <v>0</v>
      </c>
    </row>
    <row r="76" spans="1:15" ht="12.75" x14ac:dyDescent="0.2">
      <c r="A76" s="13" t="s">
        <v>34</v>
      </c>
      <c r="B76" s="52"/>
      <c r="C76" s="36"/>
      <c r="D76" s="36"/>
      <c r="E76" s="36"/>
      <c r="F76" s="36"/>
      <c r="G76" s="36"/>
      <c r="H76" s="36"/>
      <c r="I76" s="36"/>
      <c r="J76" s="36"/>
      <c r="K76" s="36"/>
      <c r="L76" s="37">
        <f>((F76)/(E76+F76+(Jan!E76+Fev!E76+Mar!E76+Abr!E76+Mai!E76+Jun!E76+Jul!E76+Ago!E76+Set!E76+Out!E76)))</f>
        <v>0</v>
      </c>
      <c r="M76" s="37">
        <f t="shared" si="0"/>
        <v>0</v>
      </c>
      <c r="N76" s="37">
        <f t="shared" si="1"/>
        <v>0</v>
      </c>
      <c r="O76" s="38">
        <f t="shared" si="5"/>
        <v>0</v>
      </c>
    </row>
    <row r="77" spans="1:15" ht="12.75" x14ac:dyDescent="0.2">
      <c r="A77" s="13" t="s">
        <v>35</v>
      </c>
      <c r="B77" s="52"/>
      <c r="C77" s="36"/>
      <c r="D77" s="36"/>
      <c r="E77" s="36"/>
      <c r="F77" s="36"/>
      <c r="G77" s="36"/>
      <c r="H77" s="36"/>
      <c r="I77" s="36"/>
      <c r="J77" s="36"/>
      <c r="K77" s="36"/>
      <c r="L77" s="37">
        <f>((F77)/(E77+F77+(Jan!E77+Fev!E77+Mar!E77+Abr!E77+Mai!E77+Jun!E77+Jul!E77+Ago!E77+Set!E77+Out!E77)))</f>
        <v>0</v>
      </c>
      <c r="M77" s="37">
        <f t="shared" si="0"/>
        <v>0</v>
      </c>
      <c r="N77" s="37">
        <f t="shared" si="1"/>
        <v>0</v>
      </c>
      <c r="O77" s="38">
        <f t="shared" si="5"/>
        <v>0</v>
      </c>
    </row>
    <row r="78" spans="1:15" ht="12.75" x14ac:dyDescent="0.2">
      <c r="A78" s="13" t="s">
        <v>36</v>
      </c>
      <c r="B78" s="52"/>
      <c r="C78" s="36"/>
      <c r="D78" s="36"/>
      <c r="E78" s="36"/>
      <c r="F78" s="36"/>
      <c r="G78" s="36"/>
      <c r="H78" s="36"/>
      <c r="I78" s="36"/>
      <c r="J78" s="36"/>
      <c r="K78" s="36"/>
      <c r="L78" s="37">
        <f>((F78)/(E78+F78+(Jan!E78+Fev!E78+Mar!E78+Abr!E78+Mai!E78+Jun!E78+Jul!E78+Ago!E78+Set!E78+Out!E78)))</f>
        <v>0</v>
      </c>
      <c r="M78" s="37">
        <f t="shared" si="0"/>
        <v>0</v>
      </c>
      <c r="N78" s="37">
        <f t="shared" si="1"/>
        <v>0</v>
      </c>
      <c r="O78" s="38">
        <f t="shared" si="5"/>
        <v>0</v>
      </c>
    </row>
    <row r="79" spans="1:15" ht="12.75" x14ac:dyDescent="0.2">
      <c r="A79" s="13" t="s">
        <v>37</v>
      </c>
      <c r="B79" s="52"/>
      <c r="C79" s="39"/>
      <c r="D79" s="36"/>
      <c r="E79" s="36"/>
      <c r="F79" s="36"/>
      <c r="G79" s="36"/>
      <c r="H79" s="36"/>
      <c r="I79" s="36"/>
      <c r="J79" s="36"/>
      <c r="K79" s="36"/>
      <c r="L79" s="37">
        <f>((F79)/(E79+F79+(Jan!E79+Fev!E79+Mar!E79+Abr!E79+Mai!E79+Jun!E79+Jul!E79+Ago!E79+Set!E79+Out!E79)))</f>
        <v>0</v>
      </c>
      <c r="M79" s="37">
        <f t="shared" si="0"/>
        <v>0</v>
      </c>
      <c r="N79" s="37">
        <f t="shared" si="1"/>
        <v>0</v>
      </c>
      <c r="O79" s="38">
        <f t="shared" si="5"/>
        <v>0</v>
      </c>
    </row>
    <row r="80" spans="1:15" ht="12.75" x14ac:dyDescent="0.2">
      <c r="A80" s="13" t="s">
        <v>38</v>
      </c>
      <c r="B80" s="52"/>
      <c r="C80" s="36"/>
      <c r="D80" s="36"/>
      <c r="E80" s="36"/>
      <c r="F80" s="36"/>
      <c r="G80" s="36"/>
      <c r="H80" s="36"/>
      <c r="I80" s="36"/>
      <c r="J80" s="36"/>
      <c r="K80" s="39"/>
      <c r="L80" s="37">
        <f>((F80)/(E80+F80+(Jan!E80+Fev!E80+Mar!E80+Abr!E80+Mai!E80+Jun!E80+Jul!E80+Ago!E80+Set!E80+Out!E80)))</f>
        <v>0</v>
      </c>
      <c r="M80" s="37">
        <f t="shared" si="0"/>
        <v>0</v>
      </c>
      <c r="N80" s="37">
        <f t="shared" si="1"/>
        <v>0</v>
      </c>
      <c r="O80" s="38">
        <f t="shared" si="5"/>
        <v>0</v>
      </c>
    </row>
    <row r="81" spans="1:15" ht="12.75" x14ac:dyDescent="0.2">
      <c r="A81" s="13" t="s">
        <v>39</v>
      </c>
      <c r="B81" s="52"/>
      <c r="C81" s="36"/>
      <c r="D81" s="36"/>
      <c r="E81" s="36"/>
      <c r="F81" s="36"/>
      <c r="G81" s="36"/>
      <c r="H81" s="36"/>
      <c r="I81" s="39"/>
      <c r="J81" s="36"/>
      <c r="K81" s="36"/>
      <c r="L81" s="37">
        <f>((F81)/(E81+F81+(Jan!E81+Fev!E81+Mar!E81+Abr!E81+Mai!E81+Jun!E81+Jul!E81+Ago!E81+Set!E81+Out!E81)))</f>
        <v>0</v>
      </c>
      <c r="M81" s="37">
        <f t="shared" si="0"/>
        <v>0</v>
      </c>
      <c r="N81" s="37">
        <f t="shared" si="1"/>
        <v>0</v>
      </c>
      <c r="O81" s="38">
        <f t="shared" si="5"/>
        <v>0</v>
      </c>
    </row>
    <row r="82" spans="1:15" ht="22.5" x14ac:dyDescent="0.2">
      <c r="A82" s="13" t="s">
        <v>40</v>
      </c>
      <c r="B82" s="52"/>
      <c r="C82" s="39"/>
      <c r="D82" s="36"/>
      <c r="E82" s="36"/>
      <c r="F82" s="36"/>
      <c r="G82" s="36"/>
      <c r="H82" s="36"/>
      <c r="I82" s="39"/>
      <c r="J82" s="36"/>
      <c r="K82" s="39"/>
      <c r="L82" s="37">
        <f>((F82)/(E82+F82+(Jan!E82+Fev!E82+Mar!E82+Abr!E82+Mai!E82+Jun!E82+Jul!E82+Ago!E82+Set!E82+Out!E82)))</f>
        <v>0</v>
      </c>
      <c r="M82" s="37">
        <f t="shared" si="0"/>
        <v>0</v>
      </c>
      <c r="N82" s="37">
        <f t="shared" si="1"/>
        <v>0</v>
      </c>
      <c r="O82" s="38" t="s">
        <v>16</v>
      </c>
    </row>
    <row r="83" spans="1:15" ht="22.5" x14ac:dyDescent="0.2">
      <c r="A83" s="13" t="s">
        <v>41</v>
      </c>
      <c r="B83" s="52"/>
      <c r="C83" s="39"/>
      <c r="D83" s="36"/>
      <c r="E83" s="36"/>
      <c r="F83" s="36"/>
      <c r="G83" s="36"/>
      <c r="H83" s="36"/>
      <c r="I83" s="39"/>
      <c r="J83" s="36"/>
      <c r="K83" s="39"/>
      <c r="L83" s="37">
        <f>((F83)/(E83+F83+(Jan!E83+Fev!E83+Mar!E83+Abr!E83+Mai!E83+Jun!E83+Jul!E83+Ago!E83+Set!E83+Out!E83)))</f>
        <v>0</v>
      </c>
      <c r="M83" s="37">
        <f t="shared" si="0"/>
        <v>0</v>
      </c>
      <c r="N83" s="37">
        <f t="shared" si="1"/>
        <v>0</v>
      </c>
      <c r="O83" s="38" t="s">
        <v>16</v>
      </c>
    </row>
    <row r="84" spans="1:15" ht="22.5" x14ac:dyDescent="0.2">
      <c r="A84" s="13" t="s">
        <v>42</v>
      </c>
      <c r="B84" s="52"/>
      <c r="C84" s="36"/>
      <c r="D84" s="36"/>
      <c r="E84" s="36"/>
      <c r="F84" s="36"/>
      <c r="G84" s="36"/>
      <c r="H84" s="36"/>
      <c r="I84" s="39"/>
      <c r="J84" s="36"/>
      <c r="K84" s="39"/>
      <c r="L84" s="37">
        <f>((F84)/(E84+F84+(Jan!E84+Fev!E84+Mar!E84+Abr!E84+Mai!E84+Jun!E84+Jul!E84+Ago!E84+Set!E84+Out!E84)))</f>
        <v>0</v>
      </c>
      <c r="M84" s="37">
        <f t="shared" si="0"/>
        <v>0</v>
      </c>
      <c r="N84" s="37">
        <f t="shared" si="1"/>
        <v>0</v>
      </c>
      <c r="O84" s="38" t="s">
        <v>16</v>
      </c>
    </row>
    <row r="85" spans="1:15" ht="22.5" x14ac:dyDescent="0.2">
      <c r="A85" s="13" t="s">
        <v>43</v>
      </c>
      <c r="B85" s="52"/>
      <c r="C85" s="36"/>
      <c r="D85" s="36"/>
      <c r="E85" s="36"/>
      <c r="F85" s="36"/>
      <c r="G85" s="36"/>
      <c r="H85" s="36"/>
      <c r="I85" s="39"/>
      <c r="J85" s="36"/>
      <c r="K85" s="39"/>
      <c r="L85" s="37">
        <f>((F85)/(E85+F85+(Jan!E85+Fev!E85+Mar!E85+Abr!E85+Mai!E85+Jun!E85+Jul!E85+Ago!E85+Set!E85+Out!E85)))</f>
        <v>0</v>
      </c>
      <c r="M85" s="37">
        <f t="shared" si="0"/>
        <v>0</v>
      </c>
      <c r="N85" s="37">
        <f t="shared" si="1"/>
        <v>0</v>
      </c>
      <c r="O85" s="38" t="s">
        <v>16</v>
      </c>
    </row>
    <row r="86" spans="1:15" ht="22.5" x14ac:dyDescent="0.2">
      <c r="A86" s="13" t="s">
        <v>44</v>
      </c>
      <c r="B86" s="52"/>
      <c r="C86" s="36"/>
      <c r="D86" s="36"/>
      <c r="E86" s="36"/>
      <c r="F86" s="36"/>
      <c r="G86" s="36"/>
      <c r="H86" s="36"/>
      <c r="I86" s="39"/>
      <c r="J86" s="36"/>
      <c r="K86" s="39"/>
      <c r="L86" s="37">
        <f>((F86)/(E86+F86+(Jan!E86+Fev!E86+Mar!E86+Abr!E86+Mai!E86+Jun!E86+Jul!E86+Ago!E86+Set!E86+Out!E86)))</f>
        <v>0</v>
      </c>
      <c r="M86" s="37">
        <f t="shared" si="0"/>
        <v>0</v>
      </c>
      <c r="N86" s="37">
        <f t="shared" si="1"/>
        <v>0</v>
      </c>
      <c r="O86" s="38" t="s">
        <v>16</v>
      </c>
    </row>
    <row r="87" spans="1:15" ht="22.5" x14ac:dyDescent="0.2">
      <c r="A87" s="13" t="s">
        <v>45</v>
      </c>
      <c r="B87" s="52"/>
      <c r="C87" s="36"/>
      <c r="D87" s="36"/>
      <c r="E87" s="36"/>
      <c r="F87" s="36"/>
      <c r="G87" s="36"/>
      <c r="H87" s="36"/>
      <c r="I87" s="39"/>
      <c r="J87" s="36"/>
      <c r="K87" s="39"/>
      <c r="L87" s="37">
        <f>((F87)/(E87+F87+(Jan!E87+Fev!E87+Mar!E87+Abr!E87+Mai!E87+Jun!E87+Jul!E87+Ago!E87+Set!E87+Out!E87)))</f>
        <v>0</v>
      </c>
      <c r="M87" s="37">
        <f t="shared" si="0"/>
        <v>0</v>
      </c>
      <c r="N87" s="37">
        <f t="shared" si="1"/>
        <v>0</v>
      </c>
      <c r="O87" s="38" t="s">
        <v>16</v>
      </c>
    </row>
    <row r="88" spans="1:15" ht="22.5" x14ac:dyDescent="0.2">
      <c r="A88" s="13" t="s">
        <v>46</v>
      </c>
      <c r="B88" s="52"/>
      <c r="C88" s="36"/>
      <c r="D88" s="36"/>
      <c r="E88" s="36"/>
      <c r="F88" s="36"/>
      <c r="G88" s="36"/>
      <c r="H88" s="36"/>
      <c r="I88" s="39"/>
      <c r="J88" s="36"/>
      <c r="K88" s="36"/>
      <c r="L88" s="37">
        <f>((F88)/(E88+F88+(Jan!E88+Fev!E88+Mar!E88+Abr!E88+Mai!E88+Jun!E88+Jul!E88+Ago!E88+Set!E88+Out!E88)))</f>
        <v>0</v>
      </c>
      <c r="M88" s="37">
        <f t="shared" si="0"/>
        <v>0</v>
      </c>
      <c r="N88" s="37">
        <f t="shared" si="1"/>
        <v>0</v>
      </c>
      <c r="O88" s="38" t="s">
        <v>16</v>
      </c>
    </row>
    <row r="89" spans="1:15" ht="114.75" customHeight="1" x14ac:dyDescent="0.2">
      <c r="A89" s="4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5</v>
      </c>
      <c r="G89" s="5" t="s">
        <v>6</v>
      </c>
      <c r="H89" s="5" t="s">
        <v>7</v>
      </c>
      <c r="I89" s="5" t="s">
        <v>8</v>
      </c>
      <c r="J89" s="5" t="s">
        <v>9</v>
      </c>
      <c r="K89" s="5" t="s">
        <v>10</v>
      </c>
      <c r="L89" s="6" t="s">
        <v>11</v>
      </c>
      <c r="M89" s="6" t="s">
        <v>12</v>
      </c>
      <c r="N89" s="6" t="s">
        <v>13</v>
      </c>
      <c r="O89" s="7" t="s">
        <v>14</v>
      </c>
    </row>
    <row r="90" spans="1:15" ht="22.5" x14ac:dyDescent="0.2">
      <c r="A90" s="13" t="s">
        <v>48</v>
      </c>
      <c r="B90" s="36"/>
      <c r="C90" s="36"/>
      <c r="D90" s="36"/>
      <c r="E90" s="36"/>
      <c r="F90" s="36"/>
      <c r="G90" s="36"/>
      <c r="H90" s="36"/>
      <c r="I90" s="39"/>
      <c r="J90" s="36"/>
      <c r="K90" s="39"/>
      <c r="L90" s="37">
        <f>((F90)/(E90+F90+(Jan!E90+Fev!E90+Mar!E90+Abr!E90+Mai!E90+Jun!E90+Jul!E90+Ago!E90+Set!E90+Out!E90)))</f>
        <v>0</v>
      </c>
      <c r="M90" s="37">
        <f t="shared" ref="M90:M122" si="6">IF(D90=0,0%,(J90)/D90)</f>
        <v>0</v>
      </c>
      <c r="N90" s="37">
        <f t="shared" ref="N90:N122" si="7">IF(D90=0,0%,(E90)/D90)</f>
        <v>0</v>
      </c>
      <c r="O90" s="38" t="s">
        <v>16</v>
      </c>
    </row>
    <row r="91" spans="1:15" ht="12.75" x14ac:dyDescent="0.2">
      <c r="A91" s="13" t="s">
        <v>49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7">
        <f>((F91)/(E91+F91+(Jan!E91+Fev!E91+Mar!E91+Abr!E91+Mai!E91+Jun!E91+Jul!E91+Ago!E91+Set!E91+Out!E91)))</f>
        <v>0</v>
      </c>
      <c r="M91" s="37">
        <f t="shared" si="6"/>
        <v>0</v>
      </c>
      <c r="N91" s="37">
        <f t="shared" si="7"/>
        <v>0</v>
      </c>
      <c r="O91" s="38">
        <f t="shared" ref="O91:O96" si="8">IF(J91=0,0%,I91/J91)</f>
        <v>0</v>
      </c>
    </row>
    <row r="92" spans="1:15" ht="12.75" x14ac:dyDescent="0.2">
      <c r="A92" s="13" t="s">
        <v>50</v>
      </c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7">
        <f>((F92)/(E92+F92+(Jan!E92+Fev!E92+Mar!E92+Abr!E92+Mai!E92+Jun!E92+Jul!E92+Ago!E92+Set!E92+Out!E92)))</f>
        <v>0</v>
      </c>
      <c r="M92" s="37">
        <f t="shared" si="6"/>
        <v>0</v>
      </c>
      <c r="N92" s="37">
        <f t="shared" si="7"/>
        <v>0</v>
      </c>
      <c r="O92" s="38">
        <f t="shared" si="8"/>
        <v>0</v>
      </c>
    </row>
    <row r="93" spans="1:15" ht="12.75" x14ac:dyDescent="0.2">
      <c r="A93" s="13" t="s">
        <v>51</v>
      </c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7">
        <f>((F93)/(E93+F93+(Jan!E93+Fev!E93+Mar!E93+Abr!E93+Mai!E93+Jun!E93+Jul!E93+Ago!E93+Set!E93+Out!E93)))</f>
        <v>0</v>
      </c>
      <c r="M93" s="37">
        <f t="shared" si="6"/>
        <v>0</v>
      </c>
      <c r="N93" s="37">
        <f t="shared" si="7"/>
        <v>0</v>
      </c>
      <c r="O93" s="38">
        <f t="shared" si="8"/>
        <v>0</v>
      </c>
    </row>
    <row r="94" spans="1:15" ht="12.75" x14ac:dyDescent="0.2">
      <c r="A94" s="13" t="s">
        <v>52</v>
      </c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7">
        <f>((F94)/(E94+F94+(Jan!E94+Fev!E94+Mar!E94+Abr!E94+Mai!E94+Jun!E94+Jul!E94+Ago!E94+Set!E94+Out!E94)))</f>
        <v>0</v>
      </c>
      <c r="M94" s="37">
        <f t="shared" si="6"/>
        <v>0</v>
      </c>
      <c r="N94" s="37">
        <f t="shared" si="7"/>
        <v>0</v>
      </c>
      <c r="O94" s="38">
        <f t="shared" si="8"/>
        <v>0</v>
      </c>
    </row>
    <row r="95" spans="1:15" ht="12.75" x14ac:dyDescent="0.2">
      <c r="A95" s="13" t="s">
        <v>53</v>
      </c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7">
        <f>((F95)/(E95+F95+(Jan!E95+Fev!E95+Mar!E95+Abr!E95+Mai!E95+Jun!E95+Jul!E95+Ago!E95+Set!E95+Out!E95)))</f>
        <v>0</v>
      </c>
      <c r="M95" s="37">
        <f t="shared" si="6"/>
        <v>0</v>
      </c>
      <c r="N95" s="37">
        <f t="shared" si="7"/>
        <v>0</v>
      </c>
      <c r="O95" s="38">
        <f t="shared" si="8"/>
        <v>0</v>
      </c>
    </row>
    <row r="96" spans="1:15" ht="12.75" x14ac:dyDescent="0.2">
      <c r="A96" s="13" t="s">
        <v>54</v>
      </c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7">
        <f>((F96)/(E96+F96+(Jan!E96+Fev!E96+Mar!E96+Abr!E96+Mai!E96+Jun!E96+Jul!E96+Ago!E96+Set!E96+Out!E96)))</f>
        <v>0</v>
      </c>
      <c r="M96" s="37">
        <f t="shared" si="6"/>
        <v>0</v>
      </c>
      <c r="N96" s="37">
        <f t="shared" si="7"/>
        <v>0</v>
      </c>
      <c r="O96" s="38">
        <f t="shared" si="8"/>
        <v>0</v>
      </c>
    </row>
    <row r="97" spans="1:15" ht="22.5" x14ac:dyDescent="0.2">
      <c r="A97" s="13" t="s">
        <v>55</v>
      </c>
      <c r="B97" s="36"/>
      <c r="C97" s="36"/>
      <c r="D97" s="36"/>
      <c r="E97" s="36"/>
      <c r="F97" s="36"/>
      <c r="G97" s="36"/>
      <c r="H97" s="36"/>
      <c r="I97" s="39"/>
      <c r="J97" s="36"/>
      <c r="K97" s="36"/>
      <c r="L97" s="37">
        <f>((F97)/(E97+F97+(Jan!E97+Fev!E97+Mar!E97+Abr!E97+Mai!E97+Jun!E97+Jul!E97+Ago!E97+Set!E97+Out!E97)))</f>
        <v>0</v>
      </c>
      <c r="M97" s="37">
        <f t="shared" si="6"/>
        <v>0</v>
      </c>
      <c r="N97" s="37">
        <f t="shared" si="7"/>
        <v>0</v>
      </c>
      <c r="O97" s="38" t="s">
        <v>16</v>
      </c>
    </row>
    <row r="98" spans="1:15" ht="33.75" x14ac:dyDescent="0.2">
      <c r="A98" s="13" t="s">
        <v>56</v>
      </c>
      <c r="B98" s="39"/>
      <c r="C98" s="39"/>
      <c r="D98" s="36"/>
      <c r="E98" s="36"/>
      <c r="F98" s="36"/>
      <c r="G98" s="36"/>
      <c r="H98" s="36"/>
      <c r="I98" s="39"/>
      <c r="J98" s="36"/>
      <c r="K98" s="36"/>
      <c r="L98" s="37">
        <f>((F98)/(E98+F98+(Jan!E98+Fev!E98+Mar!E98+Abr!E98+Mai!E98+Jun!E98+Jul!E98+Ago!E98+Set!E98+Out!E98)))</f>
        <v>0</v>
      </c>
      <c r="M98" s="37">
        <f t="shared" si="6"/>
        <v>0</v>
      </c>
      <c r="N98" s="37">
        <f t="shared" si="7"/>
        <v>0</v>
      </c>
      <c r="O98" s="38">
        <f t="shared" ref="O98:O100" si="9">IF(J98=0,0%,I98/J98)</f>
        <v>0</v>
      </c>
    </row>
    <row r="99" spans="1:15" ht="12.75" x14ac:dyDescent="0.2">
      <c r="A99" s="13" t="s">
        <v>57</v>
      </c>
      <c r="B99" s="39"/>
      <c r="C99" s="39"/>
      <c r="D99" s="36"/>
      <c r="E99" s="36"/>
      <c r="F99" s="36"/>
      <c r="G99" s="36"/>
      <c r="H99" s="36"/>
      <c r="I99" s="39"/>
      <c r="J99" s="36"/>
      <c r="K99" s="36"/>
      <c r="L99" s="37">
        <f>((F99)/(E99+F99+(Jan!E99+Fev!E99+Mar!E99+Abr!E99+Mai!E99+Jun!E99+Jul!E99+Ago!E99+Set!E99+Out!E99)))</f>
        <v>0</v>
      </c>
      <c r="M99" s="37">
        <f t="shared" si="6"/>
        <v>0</v>
      </c>
      <c r="N99" s="37">
        <f t="shared" si="7"/>
        <v>0</v>
      </c>
      <c r="O99" s="38">
        <f t="shared" si="9"/>
        <v>0</v>
      </c>
    </row>
    <row r="100" spans="1:15" ht="22.5" x14ac:dyDescent="0.2">
      <c r="A100" s="13" t="s">
        <v>58</v>
      </c>
      <c r="B100" s="39"/>
      <c r="C100" s="39"/>
      <c r="D100" s="36"/>
      <c r="E100" s="36"/>
      <c r="F100" s="36"/>
      <c r="G100" s="36"/>
      <c r="H100" s="36"/>
      <c r="I100" s="39"/>
      <c r="J100" s="36"/>
      <c r="K100" s="39"/>
      <c r="L100" s="37">
        <f>((F100)/(E100+F100+(Jan!E100+Fev!E100+Mar!E100+Abr!E100+Mai!E100+Jun!E100+Jul!E100+Ago!E100+Set!E100+Out!E100)))</f>
        <v>0</v>
      </c>
      <c r="M100" s="37">
        <f t="shared" si="6"/>
        <v>0</v>
      </c>
      <c r="N100" s="37">
        <f t="shared" si="7"/>
        <v>0</v>
      </c>
      <c r="O100" s="38">
        <f t="shared" si="9"/>
        <v>0</v>
      </c>
    </row>
    <row r="101" spans="1:15" ht="22.5" x14ac:dyDescent="0.2">
      <c r="A101" s="8" t="s">
        <v>59</v>
      </c>
      <c r="B101" s="36"/>
      <c r="C101" s="36"/>
      <c r="D101" s="36"/>
      <c r="E101" s="36"/>
      <c r="F101" s="36"/>
      <c r="G101" s="36"/>
      <c r="H101" s="36"/>
      <c r="I101" s="39"/>
      <c r="J101" s="36"/>
      <c r="K101" s="36"/>
      <c r="L101" s="37">
        <f>((F101)/(E101+F101+(Jan!E101+Fev!E101+Mar!E101+Abr!E101+Mai!E101+Jun!E101+Jul!E101+Ago!E101+Set!E101+Out!E101)))</f>
        <v>0</v>
      </c>
      <c r="M101" s="37">
        <f t="shared" si="6"/>
        <v>0</v>
      </c>
      <c r="N101" s="37">
        <f t="shared" si="7"/>
        <v>0</v>
      </c>
      <c r="O101" s="38" t="s">
        <v>16</v>
      </c>
    </row>
    <row r="102" spans="1:15" ht="12.75" x14ac:dyDescent="0.2">
      <c r="A102" s="8" t="s">
        <v>60</v>
      </c>
      <c r="B102" s="36"/>
      <c r="C102" s="36"/>
      <c r="D102" s="36"/>
      <c r="E102" s="36"/>
      <c r="F102" s="36"/>
      <c r="G102" s="36"/>
      <c r="H102" s="36"/>
      <c r="I102" s="39"/>
      <c r="J102" s="36"/>
      <c r="K102" s="36"/>
      <c r="L102" s="37">
        <f>((F102)/(E102+F102+(Jan!E102+Fev!E102+Mar!E102+Abr!E102+Mai!E102+Jun!E102+Jul!E102+Ago!E102+Set!E102+Out!E102)))</f>
        <v>0</v>
      </c>
      <c r="M102" s="37">
        <f t="shared" si="6"/>
        <v>0</v>
      </c>
      <c r="N102" s="37">
        <f t="shared" si="7"/>
        <v>0</v>
      </c>
      <c r="O102" s="38" t="s">
        <v>16</v>
      </c>
    </row>
    <row r="103" spans="1:15" ht="12.75" x14ac:dyDescent="0.2">
      <c r="A103" s="8" t="s">
        <v>61</v>
      </c>
      <c r="B103" s="36"/>
      <c r="C103" s="36"/>
      <c r="D103" s="36"/>
      <c r="E103" s="36"/>
      <c r="F103" s="36"/>
      <c r="G103" s="36"/>
      <c r="H103" s="36"/>
      <c r="I103" s="39"/>
      <c r="J103" s="36"/>
      <c r="K103" s="36"/>
      <c r="L103" s="37">
        <f>((F103)/(E103+F103+(Jan!E103+Fev!E103+Mar!E103+Abr!E103+Mai!E103+Jun!E103+Jul!E103+Ago!E103+Set!E103+Out!E103)))</f>
        <v>0</v>
      </c>
      <c r="M103" s="37">
        <f t="shared" si="6"/>
        <v>0</v>
      </c>
      <c r="N103" s="37">
        <f t="shared" si="7"/>
        <v>0</v>
      </c>
      <c r="O103" s="38" t="s">
        <v>16</v>
      </c>
    </row>
    <row r="104" spans="1:15" ht="12.75" x14ac:dyDescent="0.2">
      <c r="A104" s="8" t="s">
        <v>62</v>
      </c>
      <c r="B104" s="36"/>
      <c r="C104" s="36"/>
      <c r="D104" s="36"/>
      <c r="E104" s="36"/>
      <c r="F104" s="36"/>
      <c r="G104" s="36"/>
      <c r="H104" s="36"/>
      <c r="I104" s="39"/>
      <c r="J104" s="36"/>
      <c r="K104" s="36"/>
      <c r="L104" s="37">
        <f>((F104)/(E104+F104+(Jan!E104+Fev!E104+Mar!E104+Abr!E104+Mai!E104+Jun!E104+Jul!E104+Ago!E104+Set!E104+Out!E104)))</f>
        <v>0</v>
      </c>
      <c r="M104" s="37">
        <f t="shared" si="6"/>
        <v>0</v>
      </c>
      <c r="N104" s="37">
        <f t="shared" si="7"/>
        <v>0</v>
      </c>
      <c r="O104" s="38" t="s">
        <v>16</v>
      </c>
    </row>
    <row r="105" spans="1:15" ht="22.5" x14ac:dyDescent="0.2">
      <c r="A105" s="8" t="s">
        <v>63</v>
      </c>
      <c r="B105" s="39"/>
      <c r="C105" s="39"/>
      <c r="D105" s="36"/>
      <c r="E105" s="36"/>
      <c r="F105" s="36"/>
      <c r="G105" s="36"/>
      <c r="H105" s="36"/>
      <c r="I105" s="39"/>
      <c r="J105" s="36"/>
      <c r="K105" s="36"/>
      <c r="L105" s="37">
        <f>((F105)/(E105+F105+(Jan!E105+Fev!E105+Mar!E105+Abr!E105+Mai!E105+Jun!E105+Jul!E105+Ago!E105+Set!E105+Out!E105)))</f>
        <v>0</v>
      </c>
      <c r="M105" s="37">
        <f t="shared" si="6"/>
        <v>0</v>
      </c>
      <c r="N105" s="37">
        <f t="shared" si="7"/>
        <v>0</v>
      </c>
      <c r="O105" s="38" t="s">
        <v>16</v>
      </c>
    </row>
    <row r="106" spans="1:15" ht="22.5" x14ac:dyDescent="0.2">
      <c r="A106" s="8" t="s">
        <v>64</v>
      </c>
      <c r="B106" s="39"/>
      <c r="C106" s="39"/>
      <c r="D106" s="36"/>
      <c r="E106" s="36"/>
      <c r="F106" s="36"/>
      <c r="G106" s="36"/>
      <c r="H106" s="36"/>
      <c r="I106" s="39"/>
      <c r="J106" s="36"/>
      <c r="K106" s="36"/>
      <c r="L106" s="37">
        <f>((F106)/(E106+F106+(Jan!E106+Fev!E106+Mar!E106+Abr!E106+Mai!E106+Jun!E106+Jul!E106+Ago!E106+Set!E106+Out!E106)))</f>
        <v>0</v>
      </c>
      <c r="M106" s="37">
        <f t="shared" si="6"/>
        <v>0</v>
      </c>
      <c r="N106" s="37">
        <f t="shared" si="7"/>
        <v>0</v>
      </c>
      <c r="O106" s="38" t="s">
        <v>16</v>
      </c>
    </row>
    <row r="107" spans="1:15" ht="22.5" x14ac:dyDescent="0.2">
      <c r="A107" s="8" t="s">
        <v>65</v>
      </c>
      <c r="B107" s="39"/>
      <c r="C107" s="39"/>
      <c r="D107" s="36"/>
      <c r="E107" s="36"/>
      <c r="F107" s="36"/>
      <c r="G107" s="36"/>
      <c r="H107" s="36"/>
      <c r="I107" s="39"/>
      <c r="J107" s="36"/>
      <c r="K107" s="36"/>
      <c r="L107" s="37">
        <f>((F107)/(E107+F107+(Jan!E107+Fev!E107+Mar!E107+Abr!E107+Mai!E107+Jun!E107+Jul!E107+Ago!E107+Set!E107+Out!E107)))</f>
        <v>0</v>
      </c>
      <c r="M107" s="37">
        <f t="shared" si="6"/>
        <v>0</v>
      </c>
      <c r="N107" s="37">
        <f t="shared" si="7"/>
        <v>0</v>
      </c>
      <c r="O107" s="38" t="s">
        <v>16</v>
      </c>
    </row>
    <row r="108" spans="1:15" ht="12.75" x14ac:dyDescent="0.2">
      <c r="A108" s="8" t="s">
        <v>66</v>
      </c>
      <c r="B108" s="36"/>
      <c r="C108" s="36"/>
      <c r="D108" s="36"/>
      <c r="E108" s="36"/>
      <c r="F108" s="36"/>
      <c r="G108" s="36"/>
      <c r="H108" s="36"/>
      <c r="I108" s="39"/>
      <c r="J108" s="36"/>
      <c r="K108" s="36"/>
      <c r="L108" s="37">
        <f>((F108)/(E108+F108+(Jan!E108+Fev!E108+Mar!E108+Abr!E108+Mai!E108+Jun!E108+Jul!E108+Ago!E108+Set!E108+Out!E108)))</f>
        <v>0</v>
      </c>
      <c r="M108" s="37">
        <f t="shared" si="6"/>
        <v>0</v>
      </c>
      <c r="N108" s="37">
        <f t="shared" si="7"/>
        <v>0</v>
      </c>
      <c r="O108" s="38" t="s">
        <v>16</v>
      </c>
    </row>
    <row r="109" spans="1:15" ht="22.5" x14ac:dyDescent="0.2">
      <c r="A109" s="8" t="s">
        <v>67</v>
      </c>
      <c r="B109" s="36"/>
      <c r="C109" s="36"/>
      <c r="D109" s="36"/>
      <c r="E109" s="36"/>
      <c r="F109" s="36"/>
      <c r="G109" s="36"/>
      <c r="H109" s="36"/>
      <c r="I109" s="39"/>
      <c r="J109" s="36"/>
      <c r="K109" s="36"/>
      <c r="L109" s="37">
        <f>((F109)/(E109+F109+(Jan!E109+Fev!E109+Mar!E109+Abr!E109+Mai!E109+Jun!E109+Jul!E109+Ago!E109+Set!E109+Out!E109)))</f>
        <v>0</v>
      </c>
      <c r="M109" s="37">
        <f t="shared" si="6"/>
        <v>0</v>
      </c>
      <c r="N109" s="37">
        <f t="shared" si="7"/>
        <v>0</v>
      </c>
      <c r="O109" s="38" t="s">
        <v>16</v>
      </c>
    </row>
    <row r="110" spans="1:15" ht="12.75" x14ac:dyDescent="0.2">
      <c r="A110" s="8" t="s">
        <v>68</v>
      </c>
      <c r="B110" s="36"/>
      <c r="C110" s="36"/>
      <c r="D110" s="36"/>
      <c r="E110" s="36"/>
      <c r="F110" s="36"/>
      <c r="G110" s="36"/>
      <c r="H110" s="36"/>
      <c r="I110" s="39"/>
      <c r="J110" s="36"/>
      <c r="K110" s="36"/>
      <c r="L110" s="37">
        <f>((F110)/(E110+F110+(Jan!E110+Fev!E110+Mar!E110+Abr!E110+Mai!E110+Jun!E110+Jul!E110+Ago!E110+Set!E110+Out!E110)))</f>
        <v>0</v>
      </c>
      <c r="M110" s="37">
        <f t="shared" si="6"/>
        <v>0</v>
      </c>
      <c r="N110" s="37">
        <f t="shared" si="7"/>
        <v>0</v>
      </c>
      <c r="O110" s="38" t="s">
        <v>16</v>
      </c>
    </row>
    <row r="111" spans="1:15" ht="22.5" x14ac:dyDescent="0.2">
      <c r="A111" s="8" t="s">
        <v>69</v>
      </c>
      <c r="B111" s="39"/>
      <c r="C111" s="39"/>
      <c r="D111" s="39"/>
      <c r="E111" s="36"/>
      <c r="F111" s="36"/>
      <c r="G111" s="36"/>
      <c r="H111" s="36"/>
      <c r="I111" s="39"/>
      <c r="J111" s="36"/>
      <c r="K111" s="39"/>
      <c r="L111" s="37">
        <f>((F111)/(E111+F111+(Jan!E111+Fev!E111+Mar!E111+Abr!E111+Mai!E111+Jun!E111+Jul!E111+Ago!E111+Set!E111+Out!E111)))</f>
        <v>0</v>
      </c>
      <c r="M111" s="37">
        <f t="shared" si="6"/>
        <v>0</v>
      </c>
      <c r="N111" s="37">
        <f t="shared" si="7"/>
        <v>0</v>
      </c>
      <c r="O111" s="38" t="s">
        <v>16</v>
      </c>
    </row>
    <row r="112" spans="1:15" ht="22.5" x14ac:dyDescent="0.2">
      <c r="A112" s="8" t="s">
        <v>70</v>
      </c>
      <c r="B112" s="36"/>
      <c r="C112" s="36"/>
      <c r="D112" s="36"/>
      <c r="E112" s="36"/>
      <c r="F112" s="36"/>
      <c r="G112" s="36"/>
      <c r="H112" s="36"/>
      <c r="I112" s="39"/>
      <c r="J112" s="36"/>
      <c r="K112" s="36"/>
      <c r="L112" s="37">
        <f>((F112)/(E112+F112+(Jan!E112+Fev!E112+Mar!E112+Abr!E112+Mai!E112+Jun!E112+Jul!E112+Ago!E112+Set!E112+Out!E112)))</f>
        <v>0</v>
      </c>
      <c r="M112" s="37">
        <f t="shared" si="6"/>
        <v>0</v>
      </c>
      <c r="N112" s="37">
        <f t="shared" si="7"/>
        <v>0</v>
      </c>
      <c r="O112" s="38" t="s">
        <v>16</v>
      </c>
    </row>
    <row r="113" spans="1:15" ht="22.5" x14ac:dyDescent="0.2">
      <c r="A113" s="8" t="s">
        <v>71</v>
      </c>
      <c r="B113" s="36"/>
      <c r="C113" s="36"/>
      <c r="D113" s="39"/>
      <c r="E113" s="36"/>
      <c r="F113" s="36"/>
      <c r="G113" s="36"/>
      <c r="H113" s="36"/>
      <c r="I113" s="39"/>
      <c r="J113" s="36"/>
      <c r="K113" s="36"/>
      <c r="L113" s="37">
        <f>((F113)/(E113+F113+(Jan!E113+Fev!E113+Mar!E113+Abr!E113+Mai!E113+Jun!E113+Jul!E113+Ago!E113+Set!E113+Out!E113)))</f>
        <v>0</v>
      </c>
      <c r="M113" s="37">
        <f t="shared" si="6"/>
        <v>0</v>
      </c>
      <c r="N113" s="37">
        <f t="shared" si="7"/>
        <v>0</v>
      </c>
      <c r="O113" s="38" t="s">
        <v>16</v>
      </c>
    </row>
    <row r="114" spans="1:15" ht="22.5" x14ac:dyDescent="0.2">
      <c r="A114" s="8" t="s">
        <v>72</v>
      </c>
      <c r="B114" s="39"/>
      <c r="C114" s="36"/>
      <c r="D114" s="36"/>
      <c r="E114" s="36"/>
      <c r="F114" s="36"/>
      <c r="G114" s="36"/>
      <c r="H114" s="36"/>
      <c r="I114" s="39"/>
      <c r="J114" s="36"/>
      <c r="K114" s="36"/>
      <c r="L114" s="37">
        <f>((F114)/(E114+F114+(Jan!E114+Fev!E114+Mar!E114+Abr!E114+Mai!E114+Jun!E114+Jul!E114+Ago!E114+Set!E114+Out!E114)))</f>
        <v>0</v>
      </c>
      <c r="M114" s="37">
        <f t="shared" si="6"/>
        <v>0</v>
      </c>
      <c r="N114" s="37">
        <f t="shared" si="7"/>
        <v>0</v>
      </c>
      <c r="O114" s="38" t="s">
        <v>16</v>
      </c>
    </row>
    <row r="115" spans="1:15" ht="12.75" x14ac:dyDescent="0.2">
      <c r="A115" s="8" t="s">
        <v>73</v>
      </c>
      <c r="B115" s="39"/>
      <c r="C115" s="39"/>
      <c r="D115" s="36"/>
      <c r="E115" s="36"/>
      <c r="F115" s="36"/>
      <c r="G115" s="36"/>
      <c r="H115" s="39"/>
      <c r="I115" s="39"/>
      <c r="J115" s="36"/>
      <c r="K115" s="39"/>
      <c r="L115" s="37">
        <f>((F115)/(E115+F115+(Jan!E115+Fev!E115+Mar!E115+Abr!E115+Mai!E115+Jun!E115+Jul!E115+Ago!E115+Set!E115+Out!E115)))</f>
        <v>0</v>
      </c>
      <c r="M115" s="37">
        <f t="shared" si="6"/>
        <v>0</v>
      </c>
      <c r="N115" s="37">
        <f t="shared" si="7"/>
        <v>0</v>
      </c>
      <c r="O115" s="38" t="s">
        <v>16</v>
      </c>
    </row>
    <row r="116" spans="1:15" ht="33.75" x14ac:dyDescent="0.2">
      <c r="A116" s="8" t="s">
        <v>74</v>
      </c>
      <c r="B116" s="36"/>
      <c r="C116" s="36"/>
      <c r="D116" s="36"/>
      <c r="E116" s="36"/>
      <c r="F116" s="36"/>
      <c r="G116" s="36"/>
      <c r="H116" s="36"/>
      <c r="I116" s="39"/>
      <c r="J116" s="36"/>
      <c r="K116" s="36"/>
      <c r="L116" s="37">
        <f>((F116)/(E116+F116+(Jan!E116+Fev!E116+Mar!E116+Abr!E116+Mai!E116+Jun!E116+Jul!E116+Ago!E116+Set!E116+Out!E116)))</f>
        <v>0</v>
      </c>
      <c r="M116" s="37">
        <f t="shared" si="6"/>
        <v>0</v>
      </c>
      <c r="N116" s="37">
        <f t="shared" si="7"/>
        <v>0</v>
      </c>
      <c r="O116" s="38" t="s">
        <v>16</v>
      </c>
    </row>
    <row r="117" spans="1:15" ht="33.75" x14ac:dyDescent="0.2">
      <c r="A117" s="8" t="s">
        <v>75</v>
      </c>
      <c r="B117" s="36"/>
      <c r="C117" s="36"/>
      <c r="D117" s="36"/>
      <c r="E117" s="36"/>
      <c r="F117" s="36"/>
      <c r="G117" s="36"/>
      <c r="H117" s="36"/>
      <c r="I117" s="39"/>
      <c r="J117" s="36"/>
      <c r="K117" s="36"/>
      <c r="L117" s="37">
        <f>((F117)/(E117+F117+(Jan!E117+Fev!E117+Mar!E117+Abr!E117+Mai!E117+Jun!E117+Jul!E117+Ago!E118+Set!E117+Out!E117)))</f>
        <v>0</v>
      </c>
      <c r="M117" s="37">
        <f t="shared" si="6"/>
        <v>0</v>
      </c>
      <c r="N117" s="37">
        <f t="shared" si="7"/>
        <v>0</v>
      </c>
      <c r="O117" s="38" t="s">
        <v>16</v>
      </c>
    </row>
    <row r="118" spans="1:15" ht="12.75" x14ac:dyDescent="0.2">
      <c r="A118" s="8" t="s">
        <v>76</v>
      </c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7">
        <f>((F118)/(E118+F118+(Jan!E118+Fev!E118+Mar!E118+Abr!E118+Mai!E118+Jun!E118+Jul!E118+Ago!E118+Set!E118+Out!E118)))</f>
        <v>0</v>
      </c>
      <c r="M118" s="37">
        <f t="shared" si="6"/>
        <v>0</v>
      </c>
      <c r="N118" s="37">
        <f t="shared" si="7"/>
        <v>0</v>
      </c>
      <c r="O118" s="38">
        <f t="shared" ref="O118:O120" si="10">IF(J118=0,0%,I118/J118)</f>
        <v>0</v>
      </c>
    </row>
    <row r="119" spans="1:15" ht="12.75" x14ac:dyDescent="0.2">
      <c r="A119" s="8" t="s">
        <v>77</v>
      </c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7">
        <f>((F119)/(E119+F119+(Jan!E119+Fev!E119+Mar!E119+Abr!E119+Mai!E119+Jun!E119+Jul!E119+Ago!E119+Set!E119+Out!E119)))</f>
        <v>0</v>
      </c>
      <c r="M119" s="37">
        <f t="shared" si="6"/>
        <v>0</v>
      </c>
      <c r="N119" s="37">
        <f t="shared" si="7"/>
        <v>0</v>
      </c>
      <c r="O119" s="38">
        <f t="shared" si="10"/>
        <v>0</v>
      </c>
    </row>
    <row r="120" spans="1:15" ht="12.75" x14ac:dyDescent="0.2">
      <c r="A120" s="8" t="s">
        <v>78</v>
      </c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7">
        <f>((F120)/(E120+F120+(Jan!E120+Fev!E120+Mar!E120+Abr!E120+Mai!E120+Jun!E120+Jul!E120+Ago!E120+Set!E120+Out!E120)))</f>
        <v>0</v>
      </c>
      <c r="M120" s="37">
        <f t="shared" si="6"/>
        <v>0</v>
      </c>
      <c r="N120" s="37">
        <f t="shared" si="7"/>
        <v>0</v>
      </c>
      <c r="O120" s="38">
        <f t="shared" si="10"/>
        <v>0</v>
      </c>
    </row>
    <row r="121" spans="1:15" ht="12.75" x14ac:dyDescent="0.2">
      <c r="A121" s="8" t="s">
        <v>79</v>
      </c>
      <c r="B121" s="36"/>
      <c r="C121" s="36"/>
      <c r="D121" s="36"/>
      <c r="E121" s="36"/>
      <c r="F121" s="36"/>
      <c r="G121" s="36"/>
      <c r="H121" s="36"/>
      <c r="I121" s="39"/>
      <c r="J121" s="36"/>
      <c r="K121" s="36"/>
      <c r="L121" s="37">
        <f>((F121)/(E121+F121+(Jan!E121+Fev!E121+Mar!E121+Abr!E121+Mai!E121+Jun!E121+Jul!E121+Ago!E121+Set!E121+Out!E121)))</f>
        <v>0</v>
      </c>
      <c r="M121" s="37">
        <f t="shared" si="6"/>
        <v>0</v>
      </c>
      <c r="N121" s="37">
        <f t="shared" si="7"/>
        <v>0</v>
      </c>
      <c r="O121" s="38" t="s">
        <v>16</v>
      </c>
    </row>
    <row r="122" spans="1:15" ht="12.75" x14ac:dyDescent="0.2">
      <c r="A122" s="14" t="s">
        <v>80</v>
      </c>
      <c r="B122" s="15">
        <f t="shared" ref="B122:K122" si="11">SUM(B58:B121)</f>
        <v>0</v>
      </c>
      <c r="C122" s="15">
        <f t="shared" si="11"/>
        <v>0</v>
      </c>
      <c r="D122" s="15">
        <f t="shared" si="11"/>
        <v>0</v>
      </c>
      <c r="E122" s="15">
        <f t="shared" si="11"/>
        <v>0</v>
      </c>
      <c r="F122" s="15">
        <f t="shared" si="11"/>
        <v>0</v>
      </c>
      <c r="G122" s="15">
        <f t="shared" si="11"/>
        <v>0</v>
      </c>
      <c r="H122" s="15">
        <f t="shared" si="11"/>
        <v>0</v>
      </c>
      <c r="I122" s="15">
        <f t="shared" si="11"/>
        <v>0</v>
      </c>
      <c r="J122" s="15">
        <f t="shared" si="11"/>
        <v>0</v>
      </c>
      <c r="K122" s="15">
        <f t="shared" si="11"/>
        <v>0</v>
      </c>
      <c r="L122" s="16">
        <f>((F122)/(E122+F122+(Jan!E122+Fev!E122+Mar!E122+Abr!E122+Mai!E122+Jun!E122+Jul!E122+Ago!E122+Set!E122+Out!E122)))</f>
        <v>0</v>
      </c>
      <c r="M122" s="16">
        <f t="shared" si="6"/>
        <v>0</v>
      </c>
      <c r="N122" s="17">
        <f t="shared" si="7"/>
        <v>0</v>
      </c>
      <c r="O122" s="17">
        <f>IF(J122=0,0%,I122/J122)</f>
        <v>0</v>
      </c>
    </row>
    <row r="123" spans="1:15" ht="117.75" customHeight="1" x14ac:dyDescent="0.2">
      <c r="A123" s="4" t="s">
        <v>81</v>
      </c>
      <c r="B123" s="5" t="s">
        <v>1</v>
      </c>
      <c r="C123" s="5" t="s">
        <v>2</v>
      </c>
      <c r="D123" s="5" t="s">
        <v>3</v>
      </c>
      <c r="E123" s="5" t="s">
        <v>4</v>
      </c>
      <c r="F123" s="5" t="s">
        <v>5</v>
      </c>
      <c r="G123" s="5" t="s">
        <v>6</v>
      </c>
      <c r="H123" s="5" t="s">
        <v>7</v>
      </c>
      <c r="I123" s="5" t="s">
        <v>8</v>
      </c>
      <c r="J123" s="5" t="s">
        <v>9</v>
      </c>
      <c r="K123" s="5" t="s">
        <v>10</v>
      </c>
      <c r="L123" s="6" t="s">
        <v>11</v>
      </c>
      <c r="M123" s="6" t="s">
        <v>12</v>
      </c>
      <c r="N123" s="6" t="s">
        <v>13</v>
      </c>
      <c r="O123" s="7" t="s">
        <v>14</v>
      </c>
    </row>
    <row r="124" spans="1:15" ht="12.75" x14ac:dyDescent="0.2">
      <c r="A124" s="8" t="s">
        <v>82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7">
        <f>((F124)/(E124+F124+(Jan!E124+Fev!E124+Mar!E124+Abr!E124+Mai!E124+Jun!E124+Jul!E124+Ago!E124+Set!E124+Out!E124)))</f>
        <v>0</v>
      </c>
      <c r="M124" s="37">
        <f t="shared" ref="M124:M162" si="12">IF(D124=0,0%,(J124)/D124)</f>
        <v>0</v>
      </c>
      <c r="N124" s="37">
        <f t="shared" ref="N124:N162" si="13">IF(D124=0,0%,(E124)/D124)</f>
        <v>0</v>
      </c>
      <c r="O124" s="38">
        <f t="shared" ref="O124:O139" si="14">IF(J124=0,0%,I124/J124)</f>
        <v>0</v>
      </c>
    </row>
    <row r="125" spans="1:15" ht="12.75" x14ac:dyDescent="0.2">
      <c r="A125" s="8" t="s">
        <v>83</v>
      </c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7">
        <f>((F125)/(E125+F125+(Jan!E125+Fev!E125+Mar!E125+Abr!E125+Mai!E125+Jun!E125+Jul!E125+Ago!E125+Set!E125+Out!E125)))</f>
        <v>0</v>
      </c>
      <c r="M125" s="37">
        <f t="shared" si="12"/>
        <v>0</v>
      </c>
      <c r="N125" s="37">
        <f t="shared" si="13"/>
        <v>0</v>
      </c>
      <c r="O125" s="38">
        <f t="shared" si="14"/>
        <v>0</v>
      </c>
    </row>
    <row r="126" spans="1:15" ht="12.75" x14ac:dyDescent="0.2">
      <c r="A126" s="8" t="s">
        <v>84</v>
      </c>
      <c r="B126" s="39"/>
      <c r="C126" s="39"/>
      <c r="D126" s="36"/>
      <c r="E126" s="36"/>
      <c r="F126" s="36"/>
      <c r="G126" s="36"/>
      <c r="H126" s="36"/>
      <c r="I126" s="36"/>
      <c r="J126" s="36"/>
      <c r="K126" s="36"/>
      <c r="L126" s="37">
        <f>((F126)/(E126+F126+(Jan!E126+Fev!E126+Mar!E126+Abr!E126+Mai!E126+Jun!E126+Jul!E126+Ago!E126+Set!E126+Out!E126)))</f>
        <v>0</v>
      </c>
      <c r="M126" s="37">
        <f t="shared" si="12"/>
        <v>0</v>
      </c>
      <c r="N126" s="37">
        <f t="shared" si="13"/>
        <v>0</v>
      </c>
      <c r="O126" s="38">
        <f t="shared" si="14"/>
        <v>0</v>
      </c>
    </row>
    <row r="127" spans="1:15" ht="12.75" x14ac:dyDescent="0.2">
      <c r="A127" s="8" t="s">
        <v>85</v>
      </c>
      <c r="B127" s="39"/>
      <c r="C127" s="39"/>
      <c r="D127" s="36"/>
      <c r="E127" s="36"/>
      <c r="F127" s="36"/>
      <c r="G127" s="36"/>
      <c r="H127" s="36"/>
      <c r="I127" s="36"/>
      <c r="J127" s="36"/>
      <c r="K127" s="39"/>
      <c r="L127" s="37">
        <f>((F127)/(E127+F127+(Jan!E127+Fev!E127+Mar!E127+Abr!E127+Mai!E127+Jun!E127+Jul!E127+Ago!E127+Set!E127+Out!E127)))</f>
        <v>0</v>
      </c>
      <c r="M127" s="37">
        <f t="shared" si="12"/>
        <v>0</v>
      </c>
      <c r="N127" s="37">
        <f t="shared" si="13"/>
        <v>0</v>
      </c>
      <c r="O127" s="38">
        <f t="shared" si="14"/>
        <v>0</v>
      </c>
    </row>
    <row r="128" spans="1:15" ht="12.75" x14ac:dyDescent="0.2">
      <c r="A128" s="8" t="s">
        <v>86</v>
      </c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7">
        <f>((F128)/(E128+F128+(Jan!E128+Fev!E128+Mar!E128+Abr!E128+Mai!E128+Jun!E128+Jul!E128+Ago!E128+Set!E128+Out!E128)))</f>
        <v>0</v>
      </c>
      <c r="M128" s="37">
        <f t="shared" si="12"/>
        <v>0</v>
      </c>
      <c r="N128" s="37">
        <f t="shared" si="13"/>
        <v>0</v>
      </c>
      <c r="O128" s="38">
        <f t="shared" si="14"/>
        <v>0</v>
      </c>
    </row>
    <row r="129" spans="1:15" ht="12.75" x14ac:dyDescent="0.2">
      <c r="A129" s="8" t="s">
        <v>87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7">
        <f>((F129)/(E129+F129+(Jan!E129+Fev!E129+Mar!E129+Abr!E129+Mai!E129+Jun!E129+Jul!E129+Ago!E129+Set!E129+Out!E129)))</f>
        <v>0</v>
      </c>
      <c r="M129" s="37">
        <f t="shared" si="12"/>
        <v>0</v>
      </c>
      <c r="N129" s="37">
        <f t="shared" si="13"/>
        <v>0</v>
      </c>
      <c r="O129" s="38">
        <f t="shared" si="14"/>
        <v>0</v>
      </c>
    </row>
    <row r="130" spans="1:15" ht="12.75" x14ac:dyDescent="0.2">
      <c r="A130" s="8" t="s">
        <v>88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7">
        <f>((F130)/(E130+F130+(Jan!E130+Fev!E130+Mar!E130+Abr!E130+Mai!E130+Jun!E130+Jul!E130+Ago!E130+Set!E130+Out!E130)))</f>
        <v>0</v>
      </c>
      <c r="M130" s="37">
        <f t="shared" si="12"/>
        <v>0</v>
      </c>
      <c r="N130" s="37">
        <f t="shared" si="13"/>
        <v>0</v>
      </c>
      <c r="O130" s="38">
        <f t="shared" si="14"/>
        <v>0</v>
      </c>
    </row>
    <row r="131" spans="1:15" ht="12.75" x14ac:dyDescent="0.2">
      <c r="A131" s="8" t="s">
        <v>89</v>
      </c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7">
        <f>((F131)/(E131+F131+(Jan!E131+Fev!E131+Mar!E131+Abr!E131+Mai!E131+Jun!E131+Jul!E131+Ago!E131+Set!E131+Out!E131)))</f>
        <v>0</v>
      </c>
      <c r="M131" s="37">
        <f t="shared" si="12"/>
        <v>0</v>
      </c>
      <c r="N131" s="37">
        <f t="shared" si="13"/>
        <v>0</v>
      </c>
      <c r="O131" s="38">
        <f t="shared" si="14"/>
        <v>0</v>
      </c>
    </row>
    <row r="132" spans="1:15" ht="12.75" x14ac:dyDescent="0.2">
      <c r="A132" s="8" t="s">
        <v>90</v>
      </c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7">
        <f>((F132)/(E132+F132+(Jan!E132+Fev!E132+Mar!E132+Abr!E132+Mai!E132+Jun!E132+Jul!E132+Ago!E132+Set!E132+Out!E132)))</f>
        <v>0</v>
      </c>
      <c r="M132" s="37">
        <f t="shared" si="12"/>
        <v>0</v>
      </c>
      <c r="N132" s="37">
        <f t="shared" si="13"/>
        <v>0</v>
      </c>
      <c r="O132" s="38">
        <f t="shared" si="14"/>
        <v>0</v>
      </c>
    </row>
    <row r="133" spans="1:15" ht="12.75" x14ac:dyDescent="0.2">
      <c r="A133" s="8" t="s">
        <v>91</v>
      </c>
      <c r="B133" s="36"/>
      <c r="C133" s="36"/>
      <c r="D133" s="36"/>
      <c r="E133" s="36"/>
      <c r="F133" s="36"/>
      <c r="G133" s="36"/>
      <c r="H133" s="36"/>
      <c r="I133" s="39"/>
      <c r="J133" s="36"/>
      <c r="K133" s="36"/>
      <c r="L133" s="37">
        <f>((F133)/(E133+F133+(Jan!E133+Fev!E133+Mar!E133+Abr!E133+Mai!E133+Jun!E133+Jul!E133+Ago!E133+Set!E133+Out!E133)))</f>
        <v>0</v>
      </c>
      <c r="M133" s="37">
        <f t="shared" si="12"/>
        <v>0</v>
      </c>
      <c r="N133" s="37">
        <f t="shared" si="13"/>
        <v>0</v>
      </c>
      <c r="O133" s="38">
        <f t="shared" si="14"/>
        <v>0</v>
      </c>
    </row>
    <row r="134" spans="1:15" ht="12.75" x14ac:dyDescent="0.2">
      <c r="A134" s="8" t="s">
        <v>92</v>
      </c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7">
        <f>((F134)/(E134+F134+(Jan!E134+Fev!E134+Mar!E134+Abr!E134+Mai!E134+Jun!E134+Jul!E134+Ago!E134+Set!E134+Out!E134)))</f>
        <v>0</v>
      </c>
      <c r="M134" s="37">
        <f t="shared" si="12"/>
        <v>0</v>
      </c>
      <c r="N134" s="37">
        <f t="shared" si="13"/>
        <v>0</v>
      </c>
      <c r="O134" s="38">
        <f t="shared" si="14"/>
        <v>0</v>
      </c>
    </row>
    <row r="135" spans="1:15" ht="12.75" x14ac:dyDescent="0.2">
      <c r="A135" s="8" t="s">
        <v>93</v>
      </c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7">
        <f>((F135)/(E135+F135+(Jan!E135+Fev!E135+Mar!E135+Abr!E135+Mai!E135+Jun!E135+Jul!E135+Ago!E135+Set!E135+Out!E135)))</f>
        <v>0</v>
      </c>
      <c r="M135" s="37">
        <f t="shared" si="12"/>
        <v>0</v>
      </c>
      <c r="N135" s="37">
        <f t="shared" si="13"/>
        <v>0</v>
      </c>
      <c r="O135" s="38">
        <f t="shared" si="14"/>
        <v>0</v>
      </c>
    </row>
    <row r="136" spans="1:15" ht="12.75" x14ac:dyDescent="0.2">
      <c r="A136" s="8" t="s">
        <v>94</v>
      </c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7">
        <f>((F136)/(E136+F136+(Jan!E136+Fev!E136+Mar!E136+Abr!E136+Mai!E136+Jun!E136+Jul!E136+Ago!E136+Set!E136+Out!E136)))</f>
        <v>0</v>
      </c>
      <c r="M136" s="37">
        <f t="shared" si="12"/>
        <v>0</v>
      </c>
      <c r="N136" s="37">
        <f t="shared" si="13"/>
        <v>0</v>
      </c>
      <c r="O136" s="38">
        <f t="shared" si="14"/>
        <v>0</v>
      </c>
    </row>
    <row r="137" spans="1:15" ht="22.5" x14ac:dyDescent="0.2">
      <c r="A137" s="8" t="s">
        <v>95</v>
      </c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7">
        <f>((F137)/(E137+F137+(Jan!E137+Fev!E137+Mar!E137+Abr!E137+Mai!E137+Jun!E137+Jul!E137+Ago!E137+Set!E137+Out!E137)))</f>
        <v>0</v>
      </c>
      <c r="M137" s="37">
        <f t="shared" si="12"/>
        <v>0</v>
      </c>
      <c r="N137" s="37">
        <f t="shared" si="13"/>
        <v>0</v>
      </c>
      <c r="O137" s="38">
        <f t="shared" si="14"/>
        <v>0</v>
      </c>
    </row>
    <row r="138" spans="1:15" ht="22.5" x14ac:dyDescent="0.2">
      <c r="A138" s="8" t="s">
        <v>96</v>
      </c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7">
        <f>((F138)/(E138+F138+(Jan!E138+Fev!E138+Mar!E138+Abr!E138+Mai!E138+Jun!E138+Jul!E138+Ago!E138+Set!E138+Out!E138)))</f>
        <v>0</v>
      </c>
      <c r="M138" s="37">
        <f t="shared" si="12"/>
        <v>0</v>
      </c>
      <c r="N138" s="37">
        <f t="shared" si="13"/>
        <v>0</v>
      </c>
      <c r="O138" s="38">
        <f t="shared" si="14"/>
        <v>0</v>
      </c>
    </row>
    <row r="139" spans="1:15" ht="22.5" x14ac:dyDescent="0.2">
      <c r="A139" s="8" t="s">
        <v>97</v>
      </c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7">
        <f>((F139)/(E139+F139+(Jan!E139+Fev!E139+Mar!E139+Abr!E139+Mai!E139+Jun!E139+Jul!E139+Ago!E139+Set!E139+Out!E139)))</f>
        <v>0</v>
      </c>
      <c r="M139" s="37">
        <f t="shared" si="12"/>
        <v>0</v>
      </c>
      <c r="N139" s="37">
        <f t="shared" si="13"/>
        <v>0</v>
      </c>
      <c r="O139" s="38">
        <f t="shared" si="14"/>
        <v>0</v>
      </c>
    </row>
    <row r="140" spans="1:15" ht="22.5" x14ac:dyDescent="0.2">
      <c r="A140" s="8" t="s">
        <v>98</v>
      </c>
      <c r="B140" s="36"/>
      <c r="C140" s="36"/>
      <c r="D140" s="36"/>
      <c r="E140" s="36"/>
      <c r="F140" s="36"/>
      <c r="G140" s="36"/>
      <c r="H140" s="36"/>
      <c r="I140" s="39"/>
      <c r="J140" s="36"/>
      <c r="K140" s="36"/>
      <c r="L140" s="37">
        <f>((F140)/(E140+F140+(Jan!E140+Fev!E140+Mar!E140+Abr!E140+Mai!E140+Jun!E140+Jul!E140+Ago!E140+Set!E140+Out!E140)))</f>
        <v>0</v>
      </c>
      <c r="M140" s="37">
        <f t="shared" si="12"/>
        <v>0</v>
      </c>
      <c r="N140" s="37">
        <f t="shared" si="13"/>
        <v>0</v>
      </c>
      <c r="O140" s="38" t="s">
        <v>16</v>
      </c>
    </row>
    <row r="141" spans="1:15" ht="12.75" x14ac:dyDescent="0.2">
      <c r="A141" s="8" t="s">
        <v>99</v>
      </c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7">
        <f>((F141)/(E141+F141+(Jan!E141+Fev!E141+Mar!E141+Abr!E141+Mai!E141+Jun!E141+Jul!E141+Ago!E141+Set!E141+Out!E141)))</f>
        <v>0</v>
      </c>
      <c r="M141" s="37">
        <f t="shared" si="12"/>
        <v>0</v>
      </c>
      <c r="N141" s="37">
        <f t="shared" si="13"/>
        <v>0</v>
      </c>
      <c r="O141" s="38">
        <f t="shared" ref="O141:O146" si="15">IF(J141=0,0%,I141/J141)</f>
        <v>0</v>
      </c>
    </row>
    <row r="142" spans="1:15" ht="12.75" x14ac:dyDescent="0.2">
      <c r="A142" s="8" t="s">
        <v>100</v>
      </c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7">
        <f>((F142)/(E142+F142+(Jan!E142+Fev!E142+Mar!E142+Abr!E142+Mai!E142+Jun!E142+Jul!E142+Ago!E142+Set!E142+Out!E142)))</f>
        <v>0</v>
      </c>
      <c r="M142" s="37">
        <f t="shared" si="12"/>
        <v>0</v>
      </c>
      <c r="N142" s="37">
        <f t="shared" si="13"/>
        <v>0</v>
      </c>
      <c r="O142" s="38">
        <f t="shared" si="15"/>
        <v>0</v>
      </c>
    </row>
    <row r="143" spans="1:15" ht="12.75" x14ac:dyDescent="0.2">
      <c r="A143" s="8" t="s">
        <v>101</v>
      </c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7">
        <f>((F143)/(E143+F143+(Jan!E143+Fev!E143+Mar!E143+Abr!E143+Mai!E143+Jun!E143+Jul!E143+Ago!E143+Set!E143+Out!E143)))</f>
        <v>0</v>
      </c>
      <c r="M143" s="37">
        <f t="shared" si="12"/>
        <v>0</v>
      </c>
      <c r="N143" s="37">
        <f t="shared" si="13"/>
        <v>0</v>
      </c>
      <c r="O143" s="38">
        <f t="shared" si="15"/>
        <v>0</v>
      </c>
    </row>
    <row r="144" spans="1:15" ht="12.75" x14ac:dyDescent="0.2">
      <c r="A144" s="8" t="s">
        <v>102</v>
      </c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7">
        <f>((F144)/(E144+F144+(Jan!E144+Fev!E144+Mar!E144+Abr!E144+Mai!E144+Jun!E144+Jul!E144+Ago!E144+Set!E144+Out!E144)))</f>
        <v>0</v>
      </c>
      <c r="M144" s="37">
        <f t="shared" si="12"/>
        <v>0</v>
      </c>
      <c r="N144" s="37">
        <f t="shared" si="13"/>
        <v>0</v>
      </c>
      <c r="O144" s="38">
        <f t="shared" si="15"/>
        <v>0</v>
      </c>
    </row>
    <row r="145" spans="1:15" ht="12.75" x14ac:dyDescent="0.2">
      <c r="A145" s="8" t="s">
        <v>103</v>
      </c>
      <c r="B145" s="36"/>
      <c r="C145" s="36"/>
      <c r="D145" s="36"/>
      <c r="E145" s="36"/>
      <c r="F145" s="36"/>
      <c r="G145" s="36"/>
      <c r="H145" s="36"/>
      <c r="I145" s="39"/>
      <c r="J145" s="36"/>
      <c r="K145" s="36"/>
      <c r="L145" s="37">
        <f>((F145)/(E145+F145+(Jan!E145+Fev!E145+Mar!E145+Abr!E145+Mai!E145+Jun!E145+Jul!E145+Ago!E145+Set!E145+Out!E145)))</f>
        <v>0</v>
      </c>
      <c r="M145" s="37">
        <f t="shared" si="12"/>
        <v>0</v>
      </c>
      <c r="N145" s="37">
        <f t="shared" si="13"/>
        <v>0</v>
      </c>
      <c r="O145" s="38">
        <f t="shared" si="15"/>
        <v>0</v>
      </c>
    </row>
    <row r="146" spans="1:15" ht="12.75" x14ac:dyDescent="0.2">
      <c r="A146" s="8" t="s">
        <v>104</v>
      </c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7">
        <f>((F146)/(E146+F146+(Jan!E146+Fev!E146+Mar!E146+Abr!E146+Mai!E146+Jun!E146+Jul!E146+Ago!E146+Set!E146+Out!E146)))</f>
        <v>0</v>
      </c>
      <c r="M146" s="37">
        <f t="shared" si="12"/>
        <v>0</v>
      </c>
      <c r="N146" s="37">
        <f t="shared" si="13"/>
        <v>0</v>
      </c>
      <c r="O146" s="38">
        <f t="shared" si="15"/>
        <v>0</v>
      </c>
    </row>
    <row r="147" spans="1:15" ht="12.75" x14ac:dyDescent="0.2">
      <c r="A147" s="8" t="s">
        <v>105</v>
      </c>
      <c r="B147" s="36"/>
      <c r="C147" s="36"/>
      <c r="D147" s="36"/>
      <c r="E147" s="36"/>
      <c r="F147" s="36"/>
      <c r="G147" s="36"/>
      <c r="H147" s="36"/>
      <c r="I147" s="39"/>
      <c r="J147" s="36"/>
      <c r="K147" s="36"/>
      <c r="L147" s="37">
        <f>((F147)/(E147+F147+(Jan!E147+Fev!E147+Mar!E147+Abr!E147+Mai!E147+Jun!E147+Jul!E147+Ago!E147+Set!E147+Out!E147)))</f>
        <v>0</v>
      </c>
      <c r="M147" s="37">
        <f t="shared" si="12"/>
        <v>0</v>
      </c>
      <c r="N147" s="37">
        <f t="shared" si="13"/>
        <v>0</v>
      </c>
      <c r="O147" s="38" t="s">
        <v>16</v>
      </c>
    </row>
    <row r="148" spans="1:15" ht="22.5" x14ac:dyDescent="0.2">
      <c r="A148" s="8" t="s">
        <v>106</v>
      </c>
      <c r="B148" s="36"/>
      <c r="C148" s="39"/>
      <c r="D148" s="36"/>
      <c r="E148" s="36"/>
      <c r="F148" s="36"/>
      <c r="G148" s="36"/>
      <c r="H148" s="36"/>
      <c r="I148" s="36"/>
      <c r="J148" s="36"/>
      <c r="K148" s="36"/>
      <c r="L148" s="37">
        <f>((F148)/(E148+F148+(Jan!E148+Fev!E148+Mar!E148+Abr!E148+Mai!E148+Jun!E148+Jul!E148+Ago!E148+Set!E148+Out!E148)))</f>
        <v>0</v>
      </c>
      <c r="M148" s="37">
        <f t="shared" si="12"/>
        <v>0</v>
      </c>
      <c r="N148" s="37">
        <f t="shared" si="13"/>
        <v>0</v>
      </c>
      <c r="O148" s="38">
        <f t="shared" ref="O148:O149" si="16">IF(J148=0,0%,I148/J148)</f>
        <v>0</v>
      </c>
    </row>
    <row r="149" spans="1:15" ht="22.5" x14ac:dyDescent="0.2">
      <c r="A149" s="8" t="s">
        <v>107</v>
      </c>
      <c r="B149" s="36"/>
      <c r="C149" s="39"/>
      <c r="D149" s="36"/>
      <c r="E149" s="36"/>
      <c r="F149" s="36"/>
      <c r="G149" s="36"/>
      <c r="H149" s="36"/>
      <c r="I149" s="36"/>
      <c r="J149" s="36"/>
      <c r="K149" s="36"/>
      <c r="L149" s="37">
        <f>((F149)/(E149+F149+(Jan!E149+Fev!E149+Mar!E149+Abr!E149+Mai!E149+Jun!E149+Jul!E149+Ago!E149+Set!E149+Out!E149)))</f>
        <v>0</v>
      </c>
      <c r="M149" s="37">
        <f t="shared" si="12"/>
        <v>0</v>
      </c>
      <c r="N149" s="37">
        <f t="shared" si="13"/>
        <v>0</v>
      </c>
      <c r="O149" s="38">
        <f t="shared" si="16"/>
        <v>0</v>
      </c>
    </row>
    <row r="150" spans="1:15" ht="22.5" x14ac:dyDescent="0.2">
      <c r="A150" s="8" t="s">
        <v>108</v>
      </c>
      <c r="B150" s="36"/>
      <c r="C150" s="39"/>
      <c r="D150" s="36"/>
      <c r="E150" s="36"/>
      <c r="F150" s="36"/>
      <c r="G150" s="36"/>
      <c r="H150" s="36"/>
      <c r="I150" s="39"/>
      <c r="J150" s="36"/>
      <c r="K150" s="36"/>
      <c r="L150" s="37">
        <f>((F150)/(E150+F150+(Jan!E150+Fev!E150+Mar!E150+Abr!E150+Mai!E150+Jun!E150+Jul!E150+Ago!E150+Set!E150+Out!E150)))</f>
        <v>0</v>
      </c>
      <c r="M150" s="37">
        <f t="shared" si="12"/>
        <v>0</v>
      </c>
      <c r="N150" s="37">
        <f t="shared" si="13"/>
        <v>0</v>
      </c>
      <c r="O150" s="38" t="s">
        <v>16</v>
      </c>
    </row>
    <row r="151" spans="1:15" ht="12.75" x14ac:dyDescent="0.2">
      <c r="A151" s="8" t="s">
        <v>109</v>
      </c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7">
        <f>((F151)/(E151+F151+(Jan!E151+Fev!E151+Mar!E151+Abr!E151+Mai!E151+Jun!E151+Jul!E151+Ago!E151+Set!E151+Out!E151)))</f>
        <v>0</v>
      </c>
      <c r="M151" s="37">
        <f t="shared" si="12"/>
        <v>0</v>
      </c>
      <c r="N151" s="37">
        <f t="shared" si="13"/>
        <v>0</v>
      </c>
      <c r="O151" s="38">
        <f t="shared" ref="O151:O156" si="17">IF(J151=0,0%,I151/J151)</f>
        <v>0</v>
      </c>
    </row>
    <row r="152" spans="1:15" ht="12.75" x14ac:dyDescent="0.2">
      <c r="A152" s="8" t="s">
        <v>110</v>
      </c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7">
        <f>((F152)/(E152+F152+(Jan!E152+Fev!E152+Mar!E152+Abr!E152+Mai!E152+Jun!E152+Jul!E152+Ago!E152+Set!E152+Out!E152)))</f>
        <v>0</v>
      </c>
      <c r="M152" s="37">
        <f t="shared" si="12"/>
        <v>0</v>
      </c>
      <c r="N152" s="37">
        <f t="shared" si="13"/>
        <v>0</v>
      </c>
      <c r="O152" s="38">
        <f t="shared" si="17"/>
        <v>0</v>
      </c>
    </row>
    <row r="153" spans="1:15" ht="12.75" x14ac:dyDescent="0.2">
      <c r="A153" s="8" t="s">
        <v>111</v>
      </c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7">
        <f>((F153)/(E153+F153+(Jan!E153+Fev!E153+Mar!E153+Abr!E153+Mai!E153+Jun!E153+Jul!E153+Ago!E153+Set!E153+Out!E153)))</f>
        <v>0</v>
      </c>
      <c r="M153" s="37">
        <f t="shared" si="12"/>
        <v>0</v>
      </c>
      <c r="N153" s="37">
        <f t="shared" si="13"/>
        <v>0</v>
      </c>
      <c r="O153" s="38">
        <f t="shared" si="17"/>
        <v>0</v>
      </c>
    </row>
    <row r="154" spans="1:15" ht="22.5" x14ac:dyDescent="0.2">
      <c r="A154" s="8" t="s">
        <v>112</v>
      </c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7">
        <f>((F154)/(E154+F154+(Jan!E154+Fev!E154+Mar!E154+Abr!E154+Mai!E154+Jun!E154+Jul!E154+Ago!E154+Set!E154+Out!E154)))</f>
        <v>0</v>
      </c>
      <c r="M154" s="37">
        <f t="shared" si="12"/>
        <v>0</v>
      </c>
      <c r="N154" s="37">
        <f t="shared" si="13"/>
        <v>0</v>
      </c>
      <c r="O154" s="38">
        <f t="shared" si="17"/>
        <v>0</v>
      </c>
    </row>
    <row r="155" spans="1:15" ht="22.5" x14ac:dyDescent="0.2">
      <c r="A155" s="8" t="s">
        <v>113</v>
      </c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7">
        <f>((F155)/(E155+F155+(Jan!E155+Fev!E155+Mar!E155+Abr!E155+Mai!E155+Jun!E155+Jul!E155+Ago!E155+Set!E155+Out!E155)))</f>
        <v>0</v>
      </c>
      <c r="M155" s="37">
        <f t="shared" si="12"/>
        <v>0</v>
      </c>
      <c r="N155" s="37">
        <f t="shared" si="13"/>
        <v>0</v>
      </c>
      <c r="O155" s="38">
        <f t="shared" si="17"/>
        <v>0</v>
      </c>
    </row>
    <row r="156" spans="1:15" ht="22.5" x14ac:dyDescent="0.2">
      <c r="A156" s="8" t="s">
        <v>114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9"/>
      <c r="L156" s="37">
        <f>((F156)/(E156+F156+(Jan!E156+Fev!E156+Mar!E156+Abr!E156+Mai!E156+Jun!E156+Jul!E156+Ago!E156+Set!E156+Out!E156)))</f>
        <v>0</v>
      </c>
      <c r="M156" s="37">
        <f t="shared" si="12"/>
        <v>0</v>
      </c>
      <c r="N156" s="37">
        <f t="shared" si="13"/>
        <v>0</v>
      </c>
      <c r="O156" s="38">
        <f t="shared" si="17"/>
        <v>0</v>
      </c>
    </row>
    <row r="157" spans="1:15" ht="22.5" x14ac:dyDescent="0.2">
      <c r="A157" s="8" t="s">
        <v>115</v>
      </c>
      <c r="B157" s="36"/>
      <c r="C157" s="36"/>
      <c r="D157" s="36"/>
      <c r="E157" s="36"/>
      <c r="F157" s="36"/>
      <c r="G157" s="36"/>
      <c r="H157" s="36"/>
      <c r="I157" s="36"/>
      <c r="J157" s="36"/>
      <c r="K157" s="39"/>
      <c r="L157" s="37">
        <f>((F157)/(E157+F157+(Jan!E157+Fev!E157+Mar!E157+Abr!E157+Mai!E157+Jun!E157+Jul!E157+Ago!E157+Set!E157+Out!E157)))</f>
        <v>0</v>
      </c>
      <c r="M157" s="37">
        <f t="shared" si="12"/>
        <v>0</v>
      </c>
      <c r="N157" s="37">
        <f t="shared" si="13"/>
        <v>0</v>
      </c>
      <c r="O157" s="38" t="s">
        <v>16</v>
      </c>
    </row>
    <row r="158" spans="1:15" ht="22.5" x14ac:dyDescent="0.2">
      <c r="A158" s="8" t="s">
        <v>116</v>
      </c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7">
        <f>((F158)/(E158+F158+(Jan!E158+Fev!E158+Mar!E158+Abr!E158+Mai!E158+Jun!E158+Jul!E158+Ago!E158+Set!E158+Out!E158)))</f>
        <v>0</v>
      </c>
      <c r="M158" s="37">
        <f t="shared" si="12"/>
        <v>0</v>
      </c>
      <c r="N158" s="37">
        <f t="shared" si="13"/>
        <v>0</v>
      </c>
      <c r="O158" s="38">
        <f t="shared" ref="O158:O159" si="18">IF(J158=0,0%,I158/J158)</f>
        <v>0</v>
      </c>
    </row>
    <row r="159" spans="1:15" ht="22.5" x14ac:dyDescent="0.2">
      <c r="A159" s="8" t="s">
        <v>117</v>
      </c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7">
        <f>((F159)/(E159+F159+(Jan!E159+Fev!E159+Mar!E159+Abr!E159+Mai!E159+Jun!E159+Jul!E159+Ago!E159+Set!E159+Out!E159)))</f>
        <v>0</v>
      </c>
      <c r="M159" s="37">
        <f t="shared" si="12"/>
        <v>0</v>
      </c>
      <c r="N159" s="37">
        <f t="shared" si="13"/>
        <v>0</v>
      </c>
      <c r="O159" s="38">
        <f t="shared" si="18"/>
        <v>0</v>
      </c>
    </row>
    <row r="160" spans="1:15" ht="22.5" x14ac:dyDescent="0.2">
      <c r="A160" s="8" t="s">
        <v>118</v>
      </c>
      <c r="B160" s="36"/>
      <c r="C160" s="36"/>
      <c r="D160" s="36"/>
      <c r="E160" s="36"/>
      <c r="F160" s="36"/>
      <c r="G160" s="36"/>
      <c r="H160" s="36"/>
      <c r="I160" s="39"/>
      <c r="J160" s="36"/>
      <c r="K160" s="36"/>
      <c r="L160" s="37">
        <f>((F160)/(E160+F160+(Jan!E160+Fev!E160+Mar!E160+Abr!E160+Mai!E160+Jun!E160+Jul!E160+Ago!E160+Set!E160+Out!E160)))</f>
        <v>0</v>
      </c>
      <c r="M160" s="37">
        <f t="shared" si="12"/>
        <v>0</v>
      </c>
      <c r="N160" s="37">
        <f t="shared" si="13"/>
        <v>0</v>
      </c>
      <c r="O160" s="38" t="s">
        <v>16</v>
      </c>
    </row>
    <row r="161" spans="1:15" ht="12.75" x14ac:dyDescent="0.2">
      <c r="A161" s="8" t="s">
        <v>119</v>
      </c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7">
        <f>((F161)/(E161+F161+(Jan!E161+Fev!E161+Mar!E161+Abr!E161+Mai!E161+Jun!E161+Jul!E161+Ago!E161+Set!E161+Out!E161)))</f>
        <v>0</v>
      </c>
      <c r="M161" s="37">
        <f t="shared" si="12"/>
        <v>0</v>
      </c>
      <c r="N161" s="37">
        <f t="shared" si="13"/>
        <v>0</v>
      </c>
      <c r="O161" s="38">
        <f t="shared" ref="O161:O162" si="19">IF(J161=0,0%,I161/J161)</f>
        <v>0</v>
      </c>
    </row>
    <row r="162" spans="1:15" ht="12.75" x14ac:dyDescent="0.2">
      <c r="A162" s="14" t="s">
        <v>120</v>
      </c>
      <c r="B162" s="15">
        <f t="shared" ref="B162:K162" si="20">SUM(B124:B161)</f>
        <v>0</v>
      </c>
      <c r="C162" s="15">
        <f t="shared" si="20"/>
        <v>0</v>
      </c>
      <c r="D162" s="15">
        <f t="shared" si="20"/>
        <v>0</v>
      </c>
      <c r="E162" s="15">
        <f t="shared" si="20"/>
        <v>0</v>
      </c>
      <c r="F162" s="15">
        <f t="shared" si="20"/>
        <v>0</v>
      </c>
      <c r="G162" s="15">
        <f t="shared" si="20"/>
        <v>0</v>
      </c>
      <c r="H162" s="15">
        <f t="shared" si="20"/>
        <v>0</v>
      </c>
      <c r="I162" s="15">
        <f t="shared" si="20"/>
        <v>0</v>
      </c>
      <c r="J162" s="15">
        <f t="shared" si="20"/>
        <v>0</v>
      </c>
      <c r="K162" s="15">
        <f t="shared" si="20"/>
        <v>0</v>
      </c>
      <c r="L162" s="16">
        <f>((F162)/(E162+F162+(Jan!E162+Fev!E162+Mar!E162+Abr!E162+Mai!E162+Jun!E162+Jul!E162+Ago!E162+Set!E162+Out!E162)))</f>
        <v>0</v>
      </c>
      <c r="M162" s="16">
        <f t="shared" si="12"/>
        <v>0</v>
      </c>
      <c r="N162" s="17">
        <f t="shared" si="13"/>
        <v>0</v>
      </c>
      <c r="O162" s="17">
        <f t="shared" si="19"/>
        <v>0</v>
      </c>
    </row>
    <row r="163" spans="1:15" ht="114" customHeight="1" x14ac:dyDescent="0.2">
      <c r="A163" s="4" t="s">
        <v>121</v>
      </c>
      <c r="B163" s="5" t="s">
        <v>1</v>
      </c>
      <c r="C163" s="5" t="s">
        <v>2</v>
      </c>
      <c r="D163" s="5" t="s">
        <v>3</v>
      </c>
      <c r="E163" s="5" t="s">
        <v>4</v>
      </c>
      <c r="F163" s="5" t="s">
        <v>5</v>
      </c>
      <c r="G163" s="5" t="s">
        <v>6</v>
      </c>
      <c r="H163" s="5" t="s">
        <v>7</v>
      </c>
      <c r="I163" s="5" t="s">
        <v>8</v>
      </c>
      <c r="J163" s="5" t="s">
        <v>9</v>
      </c>
      <c r="K163" s="5" t="s">
        <v>10</v>
      </c>
      <c r="L163" s="6" t="s">
        <v>11</v>
      </c>
      <c r="M163" s="6" t="s">
        <v>12</v>
      </c>
      <c r="N163" s="6" t="s">
        <v>13</v>
      </c>
      <c r="O163" s="7" t="s">
        <v>14</v>
      </c>
    </row>
    <row r="164" spans="1:15" ht="12.75" x14ac:dyDescent="0.2">
      <c r="A164" s="8" t="s">
        <v>122</v>
      </c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7">
        <f>((F164)/(E164+F164+(Jan!E164+Fev!E164+Mar!E164+Abr!E164+Mai!E164+Jun!E164+Jul!E164+Ago!E164+Set!E164+Out!E164)))</f>
        <v>0</v>
      </c>
      <c r="M164" s="37">
        <f t="shared" ref="M164:M193" si="21">IF(D164=0,0%,(J164)/D164)</f>
        <v>0</v>
      </c>
      <c r="N164" s="37">
        <f t="shared" ref="N164:N193" si="22">IF(D164=0,0%,(E164)/D164)</f>
        <v>0</v>
      </c>
      <c r="O164" s="38">
        <f t="shared" ref="O164:O193" si="23">IF(J164=0,0%,I164/J164)</f>
        <v>0</v>
      </c>
    </row>
    <row r="165" spans="1:15" ht="12.75" x14ac:dyDescent="0.2">
      <c r="A165" s="8" t="s">
        <v>123</v>
      </c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7">
        <f>((F165)/(E165+F165+(Jan!E165+Fev!E165+Mar!E165+Abr!E165+Mai!E165+Jun!E165+Jul!E165+Ago!E165+Set!E165+Out!E165)))</f>
        <v>0</v>
      </c>
      <c r="M165" s="37">
        <f t="shared" si="21"/>
        <v>0</v>
      </c>
      <c r="N165" s="37">
        <f t="shared" si="22"/>
        <v>0</v>
      </c>
      <c r="O165" s="38">
        <f t="shared" si="23"/>
        <v>0</v>
      </c>
    </row>
    <row r="166" spans="1:15" ht="12.75" x14ac:dyDescent="0.2">
      <c r="A166" s="8" t="s">
        <v>124</v>
      </c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7">
        <f>((F166)/(E166+F166+(Jan!E166+Fev!E166+Mar!E166+Abr!E166+Mai!E166+Jun!E166+Jul!E166+Ago!E166+Set!E166+Out!E166)))</f>
        <v>0</v>
      </c>
      <c r="M166" s="37">
        <f t="shared" si="21"/>
        <v>0</v>
      </c>
      <c r="N166" s="37">
        <f t="shared" si="22"/>
        <v>0</v>
      </c>
      <c r="O166" s="38">
        <f t="shared" si="23"/>
        <v>0</v>
      </c>
    </row>
    <row r="167" spans="1:15" ht="12.75" x14ac:dyDescent="0.2">
      <c r="A167" s="8" t="s">
        <v>125</v>
      </c>
      <c r="B167" s="36"/>
      <c r="C167" s="36"/>
      <c r="D167" s="36"/>
      <c r="E167" s="36"/>
      <c r="F167" s="36"/>
      <c r="G167" s="36"/>
      <c r="H167" s="36"/>
      <c r="I167" s="39"/>
      <c r="J167" s="36"/>
      <c r="K167" s="36"/>
      <c r="L167" s="37">
        <f>((F167)/(E167+F167+(Jan!E167+Fev!E167+Mar!E167+Abr!E167+Mai!E167+Jun!E167+Jul!E167+Ago!E167+Set!E167+Out!E167)))</f>
        <v>0</v>
      </c>
      <c r="M167" s="37">
        <f t="shared" si="21"/>
        <v>0</v>
      </c>
      <c r="N167" s="37">
        <f t="shared" si="22"/>
        <v>0</v>
      </c>
      <c r="O167" s="38">
        <f t="shared" si="23"/>
        <v>0</v>
      </c>
    </row>
    <row r="168" spans="1:15" ht="12.75" x14ac:dyDescent="0.2">
      <c r="A168" s="8" t="s">
        <v>126</v>
      </c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7">
        <f>((F168)/(E168+F168+(Jan!E168+Fev!E168+Mar!E168+Abr!E168+Mai!E168+Jun!E168+Jul!E168+Ago!E168+Set!E168+Out!E168)))</f>
        <v>0</v>
      </c>
      <c r="M168" s="37">
        <f t="shared" si="21"/>
        <v>0</v>
      </c>
      <c r="N168" s="37">
        <f t="shared" si="22"/>
        <v>0</v>
      </c>
      <c r="O168" s="38">
        <f t="shared" si="23"/>
        <v>0</v>
      </c>
    </row>
    <row r="169" spans="1:15" ht="12.75" x14ac:dyDescent="0.2">
      <c r="A169" s="8" t="s">
        <v>127</v>
      </c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7">
        <f>((F169)/(E169+F169+(Jan!E169+Fev!E169+Mar!E169+Abr!E169+Mai!E169+Jun!E169+Jul!E169+Ago!E169+Set!E169+Out!E169)))</f>
        <v>0</v>
      </c>
      <c r="M169" s="37">
        <f t="shared" si="21"/>
        <v>0</v>
      </c>
      <c r="N169" s="37">
        <f t="shared" si="22"/>
        <v>0</v>
      </c>
      <c r="O169" s="38">
        <f t="shared" si="23"/>
        <v>0</v>
      </c>
    </row>
    <row r="170" spans="1:15" ht="12.75" x14ac:dyDescent="0.2">
      <c r="A170" s="8" t="s">
        <v>128</v>
      </c>
      <c r="B170" s="36"/>
      <c r="C170" s="36"/>
      <c r="D170" s="36"/>
      <c r="E170" s="36"/>
      <c r="F170" s="36"/>
      <c r="G170" s="36"/>
      <c r="H170" s="36"/>
      <c r="I170" s="36"/>
      <c r="J170" s="36"/>
      <c r="K170" s="39"/>
      <c r="L170" s="37">
        <f>((F170)/(E170+F170+(Jan!E170+Fev!E170+Mar!E170+Abr!E170+Mai!E170+Jun!E170+Jul!E170+Ago!E170+Set!E170+Out!E170)))</f>
        <v>0</v>
      </c>
      <c r="M170" s="37">
        <f t="shared" si="21"/>
        <v>0</v>
      </c>
      <c r="N170" s="37">
        <f t="shared" si="22"/>
        <v>0</v>
      </c>
      <c r="O170" s="38">
        <f t="shared" si="23"/>
        <v>0</v>
      </c>
    </row>
    <row r="171" spans="1:15" ht="12.75" x14ac:dyDescent="0.2">
      <c r="A171" s="8" t="s">
        <v>129</v>
      </c>
      <c r="B171" s="36"/>
      <c r="C171" s="39"/>
      <c r="D171" s="36"/>
      <c r="E171" s="36"/>
      <c r="F171" s="36"/>
      <c r="G171" s="36"/>
      <c r="H171" s="36"/>
      <c r="I171" s="36"/>
      <c r="J171" s="36"/>
      <c r="K171" s="36"/>
      <c r="L171" s="37">
        <f>((F171)/(E171+F171+(Jan!E171+Fev!E171+Mar!E171+Abr!E171+Mai!E171+Jun!E171+Jul!E171+Ago!E171+Set!E171+Out!E171)))</f>
        <v>0</v>
      </c>
      <c r="M171" s="37">
        <f t="shared" si="21"/>
        <v>0</v>
      </c>
      <c r="N171" s="37">
        <f t="shared" si="22"/>
        <v>0</v>
      </c>
      <c r="O171" s="38">
        <f t="shared" si="23"/>
        <v>0</v>
      </c>
    </row>
    <row r="172" spans="1:15" ht="12.75" x14ac:dyDescent="0.2">
      <c r="A172" s="8" t="s">
        <v>130</v>
      </c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7">
        <f>((F172)/(E172+F172+(Jan!E172+Fev!E172+Mar!E172+Abr!E172+Mai!E172+Jun!E172+Jul!E172+Ago!E172+Set!E172+Out!E172)))</f>
        <v>0</v>
      </c>
      <c r="M172" s="37">
        <f t="shared" si="21"/>
        <v>0</v>
      </c>
      <c r="N172" s="37">
        <f t="shared" si="22"/>
        <v>0</v>
      </c>
      <c r="O172" s="38">
        <f t="shared" si="23"/>
        <v>0</v>
      </c>
    </row>
    <row r="173" spans="1:15" ht="12.75" x14ac:dyDescent="0.2">
      <c r="A173" s="8" t="s">
        <v>131</v>
      </c>
      <c r="B173" s="36"/>
      <c r="C173" s="36"/>
      <c r="D173" s="36"/>
      <c r="E173" s="36"/>
      <c r="F173" s="36"/>
      <c r="G173" s="36"/>
      <c r="H173" s="36"/>
      <c r="I173" s="39"/>
      <c r="J173" s="36"/>
      <c r="K173" s="36"/>
      <c r="L173" s="37">
        <f>((F173)/(E173+F173+(Jan!E173+Fev!E173+Mar!E173+Abr!E173+Mai!E173+Jun!E173+Jul!E173+Ago!E173+Set!E173+Out!E173)))</f>
        <v>0</v>
      </c>
      <c r="M173" s="37">
        <f t="shared" si="21"/>
        <v>0</v>
      </c>
      <c r="N173" s="37">
        <f t="shared" si="22"/>
        <v>0</v>
      </c>
      <c r="O173" s="38">
        <f t="shared" si="23"/>
        <v>0</v>
      </c>
    </row>
    <row r="174" spans="1:15" ht="12.75" x14ac:dyDescent="0.2">
      <c r="A174" s="8" t="s">
        <v>132</v>
      </c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7">
        <f>((F174)/(E174+F174+(Jan!E174+Fev!E174+Mar!E174+Abr!E174+Mai!E174+Jun!E174+Jul!E174+Ago!E174+Set!E174+Out!E174)))</f>
        <v>0</v>
      </c>
      <c r="M174" s="37">
        <f t="shared" si="21"/>
        <v>0</v>
      </c>
      <c r="N174" s="37">
        <f t="shared" si="22"/>
        <v>0</v>
      </c>
      <c r="O174" s="38">
        <f t="shared" si="23"/>
        <v>0</v>
      </c>
    </row>
    <row r="175" spans="1:15" ht="12.75" x14ac:dyDescent="0.2">
      <c r="A175" s="8" t="s">
        <v>133</v>
      </c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7">
        <f>((F175)/(E175+F175+(Jan!E175+Fev!E175+Mar!E175+Abr!E175+Mai!E175+Jun!E175+Jul!E175+Ago!E175+Set!E175+Out!E175)))</f>
        <v>0</v>
      </c>
      <c r="M175" s="37">
        <f t="shared" si="21"/>
        <v>0</v>
      </c>
      <c r="N175" s="37">
        <f t="shared" si="22"/>
        <v>0</v>
      </c>
      <c r="O175" s="38">
        <f t="shared" si="23"/>
        <v>0</v>
      </c>
    </row>
    <row r="176" spans="1:15" ht="12.75" x14ac:dyDescent="0.2">
      <c r="A176" s="8" t="s">
        <v>134</v>
      </c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7">
        <f>((F176)/(E176+F176+(Jan!E176+Fev!E176+Mar!E176+Abr!E176+Mai!E176+Jun!E176+Jul!E176+Ago!E176+Set!E176+Out!E176)))</f>
        <v>0</v>
      </c>
      <c r="M176" s="37">
        <f t="shared" si="21"/>
        <v>0</v>
      </c>
      <c r="N176" s="37">
        <f t="shared" si="22"/>
        <v>0</v>
      </c>
      <c r="O176" s="38">
        <f t="shared" si="23"/>
        <v>0</v>
      </c>
    </row>
    <row r="177" spans="1:15" ht="12.75" x14ac:dyDescent="0.2">
      <c r="A177" s="8" t="s">
        <v>135</v>
      </c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7">
        <f>((F177)/(E177+F177+(Jan!E177+Fev!E177+Mar!E177+Abr!E177+Mai!E177+Jun!E177+Jul!E177+Ago!E177+Set!E177+Out!E177)))</f>
        <v>0</v>
      </c>
      <c r="M177" s="37">
        <f t="shared" si="21"/>
        <v>0</v>
      </c>
      <c r="N177" s="37">
        <f t="shared" si="22"/>
        <v>0</v>
      </c>
      <c r="O177" s="38">
        <f t="shared" si="23"/>
        <v>0</v>
      </c>
    </row>
    <row r="178" spans="1:15" ht="12.75" x14ac:dyDescent="0.2">
      <c r="A178" s="8" t="s">
        <v>136</v>
      </c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7">
        <f>((F178)/(E178+F178+(Jan!E178+Fev!E178+Mar!E178+Abr!E178+Mai!E178+Jun!E178+Jul!E178+Ago!E178+Set!E178+Out!E178)))</f>
        <v>0</v>
      </c>
      <c r="M178" s="37">
        <f t="shared" si="21"/>
        <v>0</v>
      </c>
      <c r="N178" s="37">
        <f t="shared" si="22"/>
        <v>0</v>
      </c>
      <c r="O178" s="38">
        <f t="shared" si="23"/>
        <v>0</v>
      </c>
    </row>
    <row r="179" spans="1:15" ht="12.75" x14ac:dyDescent="0.2">
      <c r="A179" s="8" t="s">
        <v>137</v>
      </c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7">
        <f>((F179)/(E179+F179+(Jan!E179+Fev!E179+Mar!E179+Abr!E179+Mai!E179+Jun!E179+Jul!E179+Ago!E179+Set!E179+Out!E179)))</f>
        <v>0</v>
      </c>
      <c r="M179" s="37">
        <f t="shared" si="21"/>
        <v>0</v>
      </c>
      <c r="N179" s="37">
        <f t="shared" si="22"/>
        <v>0</v>
      </c>
      <c r="O179" s="38">
        <f t="shared" si="23"/>
        <v>0</v>
      </c>
    </row>
    <row r="180" spans="1:15" ht="12.75" x14ac:dyDescent="0.2">
      <c r="A180" s="8" t="s">
        <v>138</v>
      </c>
      <c r="B180" s="36"/>
      <c r="C180" s="36"/>
      <c r="D180" s="36"/>
      <c r="E180" s="36"/>
      <c r="F180" s="36"/>
      <c r="G180" s="36"/>
      <c r="H180" s="36"/>
      <c r="I180" s="39"/>
      <c r="J180" s="36"/>
      <c r="K180" s="36"/>
      <c r="L180" s="37">
        <f>((F180)/(E180+F180+(Jan!E180+Fev!E180+Mar!E180+Abr!E180+Mai!E180+Jun!E180+Jul!E180+Ago!E180+Set!E180+Out!E180)))</f>
        <v>0</v>
      </c>
      <c r="M180" s="37">
        <f t="shared" si="21"/>
        <v>0</v>
      </c>
      <c r="N180" s="37">
        <f t="shared" si="22"/>
        <v>0</v>
      </c>
      <c r="O180" s="38">
        <f t="shared" si="23"/>
        <v>0</v>
      </c>
    </row>
    <row r="181" spans="1:15" ht="12.75" x14ac:dyDescent="0.2">
      <c r="A181" s="8" t="s">
        <v>139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7">
        <f>((F181)/(E181+F181+(Jan!E181+Fev!E181+Mar!E181+Abr!E181+Mai!E181+Jun!E181+Jul!E181+Ago!E181+Set!E181+Out!E181)))</f>
        <v>0</v>
      </c>
      <c r="M181" s="37">
        <f t="shared" si="21"/>
        <v>0</v>
      </c>
      <c r="N181" s="37">
        <f t="shared" si="22"/>
        <v>0</v>
      </c>
      <c r="O181" s="38">
        <f t="shared" si="23"/>
        <v>0</v>
      </c>
    </row>
    <row r="182" spans="1:15" ht="12.75" x14ac:dyDescent="0.2">
      <c r="A182" s="8" t="s">
        <v>140</v>
      </c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7">
        <f>((F182)/(E182+F182+(Jan!E182+Fev!E182+Mar!E182+Abr!E182+Mai!E182+Jun!E182+Jul!E182+Ago!E182+Set!E182+Out!E182)))</f>
        <v>0</v>
      </c>
      <c r="M182" s="37">
        <f t="shared" si="21"/>
        <v>0</v>
      </c>
      <c r="N182" s="37">
        <f t="shared" si="22"/>
        <v>0</v>
      </c>
      <c r="O182" s="38">
        <f t="shared" si="23"/>
        <v>0</v>
      </c>
    </row>
    <row r="183" spans="1:15" ht="12.75" x14ac:dyDescent="0.2">
      <c r="A183" s="8" t="s">
        <v>141</v>
      </c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7">
        <f>((F183)/(E183+F183+(Jan!E183+Fev!E183+Mar!E183+Abr!E183+Mai!E183+Jun!E183+Jul!E183+Ago!E183+Set!E183+Out!E183)))</f>
        <v>0</v>
      </c>
      <c r="M183" s="37">
        <f t="shared" si="21"/>
        <v>0</v>
      </c>
      <c r="N183" s="37">
        <f t="shared" si="22"/>
        <v>0</v>
      </c>
      <c r="O183" s="38">
        <f t="shared" si="23"/>
        <v>0</v>
      </c>
    </row>
    <row r="184" spans="1:15" ht="12.75" x14ac:dyDescent="0.2">
      <c r="A184" s="8" t="s">
        <v>142</v>
      </c>
      <c r="B184" s="36"/>
      <c r="C184" s="36"/>
      <c r="D184" s="36"/>
      <c r="E184" s="36"/>
      <c r="F184" s="36"/>
      <c r="G184" s="36"/>
      <c r="H184" s="36"/>
      <c r="I184" s="39"/>
      <c r="J184" s="36"/>
      <c r="K184" s="36"/>
      <c r="L184" s="37">
        <f>((F184)/(E184+F184+(Jan!E184+Fev!E184+Mar!E184+Abr!E184+Mai!E184+Jun!E184+Jul!E184+Ago!E184+Set!E184+Out!E184)))</f>
        <v>0</v>
      </c>
      <c r="M184" s="37">
        <f t="shared" si="21"/>
        <v>0</v>
      </c>
      <c r="N184" s="37">
        <f t="shared" si="22"/>
        <v>0</v>
      </c>
      <c r="O184" s="38">
        <f t="shared" si="23"/>
        <v>0</v>
      </c>
    </row>
    <row r="185" spans="1:15" ht="12.75" x14ac:dyDescent="0.2">
      <c r="A185" s="8" t="s">
        <v>143</v>
      </c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7">
        <f>((F185)/(E185+F185+(Jan!E185+Fev!E185+Mar!E185+Abr!E185+Mai!E185+Jun!E185+Jul!E185+Ago!E185+Set!E185+Out!E185)))</f>
        <v>0</v>
      </c>
      <c r="M185" s="37">
        <f t="shared" si="21"/>
        <v>0</v>
      </c>
      <c r="N185" s="37">
        <f t="shared" si="22"/>
        <v>0</v>
      </c>
      <c r="O185" s="38">
        <f t="shared" si="23"/>
        <v>0</v>
      </c>
    </row>
    <row r="186" spans="1:15" ht="12.75" x14ac:dyDescent="0.2">
      <c r="A186" s="8" t="s">
        <v>144</v>
      </c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7">
        <f>((F186)/(E186+F186+(Jan!E186+Fev!E186+Mar!E186+Abr!E186+Mai!E186+Jun!E186+Jul!E186+Ago!E186+Set!E186+Out!E186)))</f>
        <v>0</v>
      </c>
      <c r="M186" s="37">
        <f t="shared" si="21"/>
        <v>0</v>
      </c>
      <c r="N186" s="37">
        <f t="shared" si="22"/>
        <v>0</v>
      </c>
      <c r="O186" s="38">
        <f t="shared" si="23"/>
        <v>0</v>
      </c>
    </row>
    <row r="187" spans="1:15" ht="12.75" x14ac:dyDescent="0.2">
      <c r="A187" s="8" t="s">
        <v>145</v>
      </c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7">
        <f>((F187)/(E187+F187+(Jan!E187+Fev!E187+Mar!E187+Abr!E187+Mai!E187+Jun!E187+Jul!E187+Ago!E187+Set!E187+Out!E187)))</f>
        <v>0</v>
      </c>
      <c r="M187" s="37">
        <f t="shared" si="21"/>
        <v>0</v>
      </c>
      <c r="N187" s="37">
        <f t="shared" si="22"/>
        <v>0</v>
      </c>
      <c r="O187" s="38">
        <f t="shared" si="23"/>
        <v>0</v>
      </c>
    </row>
    <row r="188" spans="1:15" ht="12.75" x14ac:dyDescent="0.2">
      <c r="A188" s="8" t="s">
        <v>146</v>
      </c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7">
        <f>((F188)/(E188+F188+(Jan!E188+Fev!E188+Mar!E188+Abr!E188+Mai!E188+Jun!E188+Jul!E188+Ago!E188+Set!E188+Out!E188)))</f>
        <v>0</v>
      </c>
      <c r="M188" s="37">
        <f t="shared" si="21"/>
        <v>0</v>
      </c>
      <c r="N188" s="37">
        <f t="shared" si="22"/>
        <v>0</v>
      </c>
      <c r="O188" s="38">
        <f t="shared" si="23"/>
        <v>0</v>
      </c>
    </row>
    <row r="189" spans="1:15" ht="12.75" x14ac:dyDescent="0.2">
      <c r="A189" s="8" t="s">
        <v>147</v>
      </c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7">
        <f>((F189)/(E189+F189+(Jan!E189+Fev!E189+Mar!E189+Abr!E189+Mai!E189+Jun!E189+Jul!E189+Ago!E189+Set!E189+Out!E189)))</f>
        <v>0</v>
      </c>
      <c r="M189" s="37">
        <f t="shared" si="21"/>
        <v>0</v>
      </c>
      <c r="N189" s="37">
        <f t="shared" si="22"/>
        <v>0</v>
      </c>
      <c r="O189" s="38">
        <f t="shared" si="23"/>
        <v>0</v>
      </c>
    </row>
    <row r="190" spans="1:15" ht="12.75" x14ac:dyDescent="0.2">
      <c r="A190" s="8" t="s">
        <v>148</v>
      </c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7">
        <f>((F190)/(E190+F190+(Jan!E190+Fev!E190+Mar!E190+Abr!E190+Mai!E190+Jun!E190+Jul!E190+Ago!E190+Set!E190+Out!E190)))</f>
        <v>0</v>
      </c>
      <c r="M190" s="37">
        <f t="shared" si="21"/>
        <v>0</v>
      </c>
      <c r="N190" s="37">
        <f t="shared" si="22"/>
        <v>0</v>
      </c>
      <c r="O190" s="38">
        <f t="shared" si="23"/>
        <v>0</v>
      </c>
    </row>
    <row r="191" spans="1:15" ht="12.75" x14ac:dyDescent="0.2">
      <c r="A191" s="8" t="s">
        <v>149</v>
      </c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7">
        <f>((F191)/(E191+F191+(Jan!E191+Fev!E191+Mar!E191+Abr!E191+Mai!E191+Jun!E191+Jul!E191+Ago!E191+Set!E191+Out!E191)))</f>
        <v>0</v>
      </c>
      <c r="M191" s="37">
        <f t="shared" si="21"/>
        <v>0</v>
      </c>
      <c r="N191" s="37">
        <f t="shared" si="22"/>
        <v>0</v>
      </c>
      <c r="O191" s="38">
        <f t="shared" si="23"/>
        <v>0</v>
      </c>
    </row>
    <row r="192" spans="1:15" ht="12.75" x14ac:dyDescent="0.2">
      <c r="A192" s="8" t="s">
        <v>150</v>
      </c>
      <c r="B192" s="36"/>
      <c r="C192" s="36"/>
      <c r="D192" s="36"/>
      <c r="E192" s="36"/>
      <c r="F192" s="36"/>
      <c r="G192" s="36"/>
      <c r="H192" s="36"/>
      <c r="I192" s="39"/>
      <c r="J192" s="36"/>
      <c r="K192" s="36"/>
      <c r="L192" s="37">
        <f>((F192)/(E192+F192+(Jan!E192+Fev!E192+Mar!E192+Abr!E192+Mai!E192+Jun!E192+Jul!E192+Ago!E192+Set!E192+Out!E192)))</f>
        <v>0</v>
      </c>
      <c r="M192" s="37">
        <f t="shared" si="21"/>
        <v>0</v>
      </c>
      <c r="N192" s="37">
        <f t="shared" si="22"/>
        <v>0</v>
      </c>
      <c r="O192" s="38">
        <f t="shared" si="23"/>
        <v>0</v>
      </c>
    </row>
    <row r="193" spans="1:15" ht="12.75" x14ac:dyDescent="0.2">
      <c r="A193" s="14" t="s">
        <v>151</v>
      </c>
      <c r="B193" s="15">
        <f t="shared" ref="B193:K193" si="24">SUM(B164:B192)</f>
        <v>0</v>
      </c>
      <c r="C193" s="15">
        <f t="shared" si="24"/>
        <v>0</v>
      </c>
      <c r="D193" s="15">
        <f t="shared" si="24"/>
        <v>0</v>
      </c>
      <c r="E193" s="15">
        <f t="shared" si="24"/>
        <v>0</v>
      </c>
      <c r="F193" s="15">
        <f t="shared" si="24"/>
        <v>0</v>
      </c>
      <c r="G193" s="15">
        <f t="shared" si="24"/>
        <v>0</v>
      </c>
      <c r="H193" s="15">
        <f t="shared" si="24"/>
        <v>0</v>
      </c>
      <c r="I193" s="15">
        <f t="shared" si="24"/>
        <v>0</v>
      </c>
      <c r="J193" s="15">
        <f t="shared" si="24"/>
        <v>0</v>
      </c>
      <c r="K193" s="15">
        <f t="shared" si="24"/>
        <v>0</v>
      </c>
      <c r="L193" s="16">
        <f>((F193)/(E193+F193+(Jan!E193+Fev!E193+Mar!E193+Abr!E193+Mai!E193+Jun!E193+Jul!E193+Ago!E193+Set!E193+Out!E193)))</f>
        <v>0</v>
      </c>
      <c r="M193" s="16">
        <f t="shared" si="21"/>
        <v>0</v>
      </c>
      <c r="N193" s="17">
        <f t="shared" si="22"/>
        <v>0</v>
      </c>
      <c r="O193" s="17">
        <f t="shared" si="23"/>
        <v>0</v>
      </c>
    </row>
    <row r="194" spans="1:15" ht="111" customHeight="1" x14ac:dyDescent="0.2">
      <c r="A194" s="4" t="s">
        <v>152</v>
      </c>
      <c r="B194" s="5" t="s">
        <v>1</v>
      </c>
      <c r="C194" s="5" t="s">
        <v>2</v>
      </c>
      <c r="D194" s="5" t="s">
        <v>3</v>
      </c>
      <c r="E194" s="5" t="s">
        <v>4</v>
      </c>
      <c r="F194" s="5" t="s">
        <v>5</v>
      </c>
      <c r="G194" s="5" t="s">
        <v>6</v>
      </c>
      <c r="H194" s="5" t="s">
        <v>7</v>
      </c>
      <c r="I194" s="5" t="s">
        <v>8</v>
      </c>
      <c r="J194" s="5" t="s">
        <v>9</v>
      </c>
      <c r="K194" s="5" t="s">
        <v>10</v>
      </c>
      <c r="L194" s="6" t="s">
        <v>11</v>
      </c>
      <c r="M194" s="6" t="s">
        <v>12</v>
      </c>
      <c r="N194" s="6" t="s">
        <v>13</v>
      </c>
      <c r="O194" s="7" t="s">
        <v>14</v>
      </c>
    </row>
    <row r="195" spans="1:15" ht="22.5" x14ac:dyDescent="0.2">
      <c r="A195" s="8" t="s">
        <v>153</v>
      </c>
      <c r="B195" s="36"/>
      <c r="C195" s="36"/>
      <c r="D195" s="36"/>
      <c r="E195" s="36"/>
      <c r="F195" s="36"/>
      <c r="G195" s="36"/>
      <c r="H195" s="36"/>
      <c r="I195" s="36"/>
      <c r="J195" s="36"/>
      <c r="K195" s="39"/>
      <c r="L195" s="37">
        <f>((F195)/(E195+F195+(Jan!E195+Fev!E195+Mar!E195+Abr!E195+Mai!E195+Jun!E195+Jul!E195+Ago!E195+Set!E195+Out!E195)))</f>
        <v>0</v>
      </c>
      <c r="M195" s="37">
        <f t="shared" ref="M195:M200" si="25">IF(D195=0,0%,(J195)/D195)</f>
        <v>0</v>
      </c>
      <c r="N195" s="37">
        <f t="shared" ref="N195:N200" si="26">IF(D195=0,0%,(E195)/D195)</f>
        <v>0</v>
      </c>
      <c r="O195" s="38">
        <f t="shared" ref="O195:O200" si="27">IF(J195=0,0%,I195/J195)</f>
        <v>0</v>
      </c>
    </row>
    <row r="196" spans="1:15" ht="22.5" x14ac:dyDescent="0.2">
      <c r="A196" s="8" t="s">
        <v>154</v>
      </c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7">
        <f>((F196)/(E196+F196+(Jan!E196+Fev!E196+Mar!E196+Abr!E196+Mai!E196+Jun!E196+Jul!E196+Ago!E196+Set!E196+Out!E196)))</f>
        <v>0</v>
      </c>
      <c r="M196" s="37">
        <f t="shared" si="25"/>
        <v>0</v>
      </c>
      <c r="N196" s="37">
        <f t="shared" si="26"/>
        <v>0</v>
      </c>
      <c r="O196" s="38">
        <f t="shared" si="27"/>
        <v>0</v>
      </c>
    </row>
    <row r="197" spans="1:15" ht="22.5" x14ac:dyDescent="0.2">
      <c r="A197" s="8" t="s">
        <v>155</v>
      </c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7">
        <f>((F197)/(E197+F197+(Jan!E197+Fev!E197+Mar!E197+Abr!E197+Mai!E197+Jun!E197+Jul!E197+Ago!E197+Set!E197+Out!E197)))</f>
        <v>0</v>
      </c>
      <c r="M197" s="37">
        <f t="shared" si="25"/>
        <v>0</v>
      </c>
      <c r="N197" s="37">
        <f t="shared" si="26"/>
        <v>0</v>
      </c>
      <c r="O197" s="38">
        <f t="shared" si="27"/>
        <v>0</v>
      </c>
    </row>
    <row r="198" spans="1:15" ht="22.5" x14ac:dyDescent="0.2">
      <c r="A198" s="8" t="s">
        <v>156</v>
      </c>
      <c r="B198" s="39"/>
      <c r="C198" s="39"/>
      <c r="D198" s="36"/>
      <c r="E198" s="36"/>
      <c r="F198" s="36"/>
      <c r="G198" s="36"/>
      <c r="H198" s="36"/>
      <c r="I198" s="36"/>
      <c r="J198" s="36"/>
      <c r="K198" s="36"/>
      <c r="L198" s="37">
        <f>((F198)/(E198+F198+(Jan!E198+Fev!E198+Mar!E198+Abr!E198+Mai!E198+Jun!E198+Jul!E198+Ago!E198+Set!E198+Out!E198)))</f>
        <v>0</v>
      </c>
      <c r="M198" s="37">
        <f t="shared" si="25"/>
        <v>0</v>
      </c>
      <c r="N198" s="37">
        <f t="shared" si="26"/>
        <v>0</v>
      </c>
      <c r="O198" s="38">
        <f t="shared" si="27"/>
        <v>0</v>
      </c>
    </row>
    <row r="199" spans="1:15" ht="22.5" x14ac:dyDescent="0.2">
      <c r="A199" s="8" t="s">
        <v>157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7">
        <f>((F199)/(E199+F199+(Jan!E199+Fev!E199+Mar!E199+Abr!E199+Mai!E199+Jun!E199+Jul!E199+Ago!E199+Set!E199+Out!E199)))</f>
        <v>0</v>
      </c>
      <c r="M199" s="37">
        <f t="shared" si="25"/>
        <v>0</v>
      </c>
      <c r="N199" s="37">
        <f t="shared" si="26"/>
        <v>0</v>
      </c>
      <c r="O199" s="38">
        <f t="shared" si="27"/>
        <v>0</v>
      </c>
    </row>
    <row r="200" spans="1:15" ht="22.5" x14ac:dyDescent="0.2">
      <c r="A200" s="8" t="s">
        <v>158</v>
      </c>
      <c r="B200" s="39"/>
      <c r="C200" s="36"/>
      <c r="D200" s="36"/>
      <c r="E200" s="36"/>
      <c r="F200" s="36"/>
      <c r="G200" s="36"/>
      <c r="H200" s="36"/>
      <c r="I200" s="36"/>
      <c r="J200" s="36"/>
      <c r="K200" s="36"/>
      <c r="L200" s="37">
        <f>((F200)/(E200+F200+(Jan!E200+Fev!E200+Mar!E200+Abr!E200+Mai!E200+Jun!E200+Jul!E200+Ago!E200+Set!E200+Out!E200)))</f>
        <v>0</v>
      </c>
      <c r="M200" s="37">
        <f t="shared" si="25"/>
        <v>0</v>
      </c>
      <c r="N200" s="37">
        <f t="shared" si="26"/>
        <v>0</v>
      </c>
      <c r="O200" s="38">
        <f t="shared" si="27"/>
        <v>0</v>
      </c>
    </row>
    <row r="201" spans="1:15" ht="12.75" x14ac:dyDescent="0.2">
      <c r="A201" s="103" t="s">
        <v>159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5"/>
    </row>
    <row r="202" spans="1:15" ht="12.75" x14ac:dyDescent="0.2">
      <c r="A202" s="8" t="s">
        <v>160</v>
      </c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7">
        <f>((F202)/(E202+F202+(Jan!E202+Fev!E202+Mar!E202+Abr!E202+Mai!E202+Jun!E202+Jul!E202+Ago!E202+Set!E202+Out!E202)))</f>
        <v>0</v>
      </c>
      <c r="M202" s="37">
        <f t="shared" ref="M202:M221" si="28">IF(D202=0,0%,(J202)/D202)</f>
        <v>0</v>
      </c>
      <c r="N202" s="37">
        <f t="shared" ref="N202:N221" si="29">IF(D202=0,0%,(E202)/D202)</f>
        <v>0</v>
      </c>
      <c r="O202" s="38">
        <f t="shared" ref="O202:O215" si="30">IF(J202=0,0%,I202/J202)</f>
        <v>0</v>
      </c>
    </row>
    <row r="203" spans="1:15" ht="12.75" x14ac:dyDescent="0.2">
      <c r="A203" s="8" t="s">
        <v>161</v>
      </c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7">
        <f>((F203)/(E203+F203+(Jan!E203+Fev!E203+Mar!E203+Abr!E203+Mai!E203+Jun!E203+Jul!E203+Ago!E203+Set!E203+Out!E203)))</f>
        <v>0</v>
      </c>
      <c r="M203" s="37">
        <f t="shared" si="28"/>
        <v>0</v>
      </c>
      <c r="N203" s="37">
        <f t="shared" si="29"/>
        <v>0</v>
      </c>
      <c r="O203" s="38">
        <f t="shared" si="30"/>
        <v>0</v>
      </c>
    </row>
    <row r="204" spans="1:15" ht="22.5" x14ac:dyDescent="0.2">
      <c r="A204" s="8" t="s">
        <v>162</v>
      </c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7">
        <f>((F204)/(E204+F204+(Jan!E204+Fev!E204+Mar!E204+Abr!E204+Mai!E204+Jun!E204+Jul!E204+Ago!E204+Set!E204+Out!E204)))</f>
        <v>0</v>
      </c>
      <c r="M204" s="37">
        <f t="shared" si="28"/>
        <v>0</v>
      </c>
      <c r="N204" s="37">
        <f t="shared" si="29"/>
        <v>0</v>
      </c>
      <c r="O204" s="38">
        <f t="shared" si="30"/>
        <v>0</v>
      </c>
    </row>
    <row r="205" spans="1:15" ht="12.75" x14ac:dyDescent="0.2">
      <c r="A205" s="8" t="s">
        <v>163</v>
      </c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7">
        <f>((F205)/(E205+F205+(Jan!E205+Fev!E205+Mar!E205+Abr!E205+Mai!E205+Jun!E205+Jul!E205+Ago!E205+Set!E205+Out!E205)))</f>
        <v>0</v>
      </c>
      <c r="M205" s="37">
        <f t="shared" si="28"/>
        <v>0</v>
      </c>
      <c r="N205" s="37">
        <f t="shared" si="29"/>
        <v>0</v>
      </c>
      <c r="O205" s="38">
        <f t="shared" si="30"/>
        <v>0</v>
      </c>
    </row>
    <row r="206" spans="1:15" ht="12.75" x14ac:dyDescent="0.2">
      <c r="A206" s="8" t="s">
        <v>164</v>
      </c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7">
        <f>((F206)/(E206+F206+(Jan!E206+Fev!E206+Mar!E206+Abr!E206+Mai!E206+Jun!E206+Jul!E206+Ago!E206+Set!E206+Out!E206)))</f>
        <v>0</v>
      </c>
      <c r="M206" s="37">
        <f t="shared" si="28"/>
        <v>0</v>
      </c>
      <c r="N206" s="37">
        <f t="shared" si="29"/>
        <v>0</v>
      </c>
      <c r="O206" s="38">
        <f t="shared" si="30"/>
        <v>0</v>
      </c>
    </row>
    <row r="207" spans="1:15" ht="12.75" x14ac:dyDescent="0.2">
      <c r="A207" s="8" t="s">
        <v>165</v>
      </c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7">
        <f>((F207)/(E207+F207+(Jan!E207+Fev!E207+Mar!E207+Abr!E207+Mai!E207+Jun!E207+Jul!E207+Ago!E207+Set!E207+Out!E207)))</f>
        <v>0</v>
      </c>
      <c r="M207" s="37">
        <f t="shared" si="28"/>
        <v>0</v>
      </c>
      <c r="N207" s="37">
        <f t="shared" si="29"/>
        <v>0</v>
      </c>
      <c r="O207" s="38">
        <f t="shared" si="30"/>
        <v>0</v>
      </c>
    </row>
    <row r="208" spans="1:15" ht="12.75" x14ac:dyDescent="0.2">
      <c r="A208" s="8" t="s">
        <v>166</v>
      </c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7">
        <f>((F208)/(E208+F208+(Jan!E208+Fev!E208+Mar!E208+Abr!E208+Mai!E208+Jun!E208+Jul!E208+Ago!E208+Set!E208+Out!E208)))</f>
        <v>0</v>
      </c>
      <c r="M208" s="37">
        <f t="shared" si="28"/>
        <v>0</v>
      </c>
      <c r="N208" s="37">
        <f t="shared" si="29"/>
        <v>0</v>
      </c>
      <c r="O208" s="38">
        <f t="shared" si="30"/>
        <v>0</v>
      </c>
    </row>
    <row r="209" spans="1:26" ht="12.75" x14ac:dyDescent="0.2">
      <c r="A209" s="8" t="s">
        <v>167</v>
      </c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7">
        <f>((F209)/(E209+F209+(Jan!E209+Fev!E209+Mar!E209+Abr!E209+Mai!E209+Jun!E209+Jul!E209+Ago!E209+Set!E209+Out!E209)))</f>
        <v>0</v>
      </c>
      <c r="M209" s="37">
        <f t="shared" si="28"/>
        <v>0</v>
      </c>
      <c r="N209" s="37">
        <f t="shared" si="29"/>
        <v>0</v>
      </c>
      <c r="O209" s="38">
        <f t="shared" si="30"/>
        <v>0</v>
      </c>
    </row>
    <row r="210" spans="1:26" ht="12.75" x14ac:dyDescent="0.2">
      <c r="A210" s="8" t="s">
        <v>168</v>
      </c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7">
        <f>((F210)/(E210+F210+(Jan!E210+Fev!E210+Mar!E210+Abr!E210+Mai!E210+Jun!E210+Jul!E210+Ago!E210+Set!E210+Out!E210)))</f>
        <v>0</v>
      </c>
      <c r="M210" s="37">
        <f t="shared" si="28"/>
        <v>0</v>
      </c>
      <c r="N210" s="37">
        <f t="shared" si="29"/>
        <v>0</v>
      </c>
      <c r="O210" s="38">
        <f t="shared" si="30"/>
        <v>0</v>
      </c>
    </row>
    <row r="211" spans="1:26" ht="12.75" x14ac:dyDescent="0.2">
      <c r="A211" s="8" t="s">
        <v>169</v>
      </c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7">
        <f>((F211)/(E211+F211+(Jan!E211+Fev!E211+Mar!E211+Abr!E211+Mai!E211+Jun!E211+Jul!E211+Ago!E211+Set!E211+Out!E211)))</f>
        <v>0</v>
      </c>
      <c r="M211" s="37">
        <f t="shared" si="28"/>
        <v>0</v>
      </c>
      <c r="N211" s="37">
        <f t="shared" si="29"/>
        <v>0</v>
      </c>
      <c r="O211" s="38">
        <f t="shared" si="30"/>
        <v>0</v>
      </c>
    </row>
    <row r="212" spans="1:26" ht="12.75" x14ac:dyDescent="0.2">
      <c r="A212" s="8" t="s">
        <v>170</v>
      </c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7">
        <f>((F212)/(E212+F212+(Jan!E212+Fev!E212+Mar!E212+Abr!E212+Mai!E212+Jun!E212+Jul!E212+Ago!E212+Set!E212+Out!E212)))</f>
        <v>0</v>
      </c>
      <c r="M212" s="37">
        <f t="shared" si="28"/>
        <v>0</v>
      </c>
      <c r="N212" s="37">
        <f t="shared" si="29"/>
        <v>0</v>
      </c>
      <c r="O212" s="38">
        <f t="shared" si="30"/>
        <v>0</v>
      </c>
    </row>
    <row r="213" spans="1:26" ht="12.75" x14ac:dyDescent="0.2">
      <c r="A213" s="8" t="s">
        <v>171</v>
      </c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7">
        <f>((F213)/(E213+F213+(Jan!E213+Fev!E213+Mar!E213+Abr!E213+Mai!E213+Jun!E213+Jul!E213+Ago!E213+Set!E213+Out!E213)))</f>
        <v>0</v>
      </c>
      <c r="M213" s="37">
        <f t="shared" si="28"/>
        <v>0</v>
      </c>
      <c r="N213" s="37">
        <f t="shared" si="29"/>
        <v>0</v>
      </c>
      <c r="O213" s="38">
        <f t="shared" si="30"/>
        <v>0</v>
      </c>
    </row>
    <row r="214" spans="1:26" ht="12.75" x14ac:dyDescent="0.2">
      <c r="A214" s="8" t="s">
        <v>172</v>
      </c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7">
        <f>((F214)/(E214+F214+(Jan!E214+Fev!E214+Mar!E214+Abr!E214+Mai!E214+Jun!E214+Jul!E214+Ago!E214+Set!E214+Out!E214)))</f>
        <v>0</v>
      </c>
      <c r="M214" s="37">
        <f t="shared" si="28"/>
        <v>0</v>
      </c>
      <c r="N214" s="37">
        <f t="shared" si="29"/>
        <v>0</v>
      </c>
      <c r="O214" s="38">
        <f t="shared" si="30"/>
        <v>0</v>
      </c>
    </row>
    <row r="215" spans="1:26" ht="12.75" x14ac:dyDescent="0.2">
      <c r="A215" s="8" t="s">
        <v>173</v>
      </c>
      <c r="B215" s="36"/>
      <c r="C215" s="39"/>
      <c r="D215" s="36"/>
      <c r="E215" s="36"/>
      <c r="F215" s="36"/>
      <c r="G215" s="36"/>
      <c r="H215" s="36"/>
      <c r="I215" s="36"/>
      <c r="J215" s="36"/>
      <c r="K215" s="36"/>
      <c r="L215" s="37">
        <f>((F215)/(E215+F215+(Jan!E215+Fev!E215+Mar!E215+Abr!E215+Mai!E215+Jun!E215+Jul!E215+Ago!E215+Set!E215+Out!E215)))</f>
        <v>0</v>
      </c>
      <c r="M215" s="37">
        <f t="shared" si="28"/>
        <v>0</v>
      </c>
      <c r="N215" s="37">
        <f t="shared" si="29"/>
        <v>0</v>
      </c>
      <c r="O215" s="38">
        <f t="shared" si="30"/>
        <v>0</v>
      </c>
    </row>
    <row r="216" spans="1:26" ht="22.5" x14ac:dyDescent="0.2">
      <c r="A216" s="8" t="s">
        <v>174</v>
      </c>
      <c r="B216" s="39"/>
      <c r="C216" s="39"/>
      <c r="D216" s="36"/>
      <c r="E216" s="36"/>
      <c r="F216" s="36"/>
      <c r="G216" s="36"/>
      <c r="H216" s="36"/>
      <c r="I216" s="39"/>
      <c r="J216" s="36"/>
      <c r="K216" s="36"/>
      <c r="L216" s="37">
        <f>((F216)/(E216+F216+(Jan!E216+Fev!E216+Mar!E216+Abr!E216+Mai!E216+Jun!E216+Jul!E216+Ago!E216+Set!E216+Out!E216)))</f>
        <v>0</v>
      </c>
      <c r="M216" s="37">
        <f t="shared" si="28"/>
        <v>0</v>
      </c>
      <c r="N216" s="58">
        <f t="shared" si="29"/>
        <v>0</v>
      </c>
      <c r="O216" s="38" t="s">
        <v>16</v>
      </c>
    </row>
    <row r="217" spans="1:26" ht="22.5" x14ac:dyDescent="0.2">
      <c r="A217" s="8" t="s">
        <v>175</v>
      </c>
      <c r="B217" s="39"/>
      <c r="C217" s="39"/>
      <c r="D217" s="36"/>
      <c r="E217" s="36"/>
      <c r="F217" s="36"/>
      <c r="G217" s="36"/>
      <c r="H217" s="36"/>
      <c r="I217" s="39"/>
      <c r="J217" s="36"/>
      <c r="K217" s="36"/>
      <c r="L217" s="37">
        <f>((F217)/(E217+F217+(Jan!E217+Fev!E217+Mar!E217+Abr!E217+Mai!E217+Jun!E217+Jul!E217+Ago!E217+Set!E217+Out!E217)))</f>
        <v>0</v>
      </c>
      <c r="M217" s="37">
        <f t="shared" si="28"/>
        <v>0</v>
      </c>
      <c r="N217" s="58">
        <f t="shared" si="29"/>
        <v>0</v>
      </c>
      <c r="O217" s="38" t="s">
        <v>16</v>
      </c>
    </row>
    <row r="218" spans="1:26" ht="22.5" x14ac:dyDescent="0.2">
      <c r="A218" s="8" t="s">
        <v>176</v>
      </c>
      <c r="B218" s="39"/>
      <c r="C218" s="39"/>
      <c r="D218" s="36"/>
      <c r="E218" s="36"/>
      <c r="F218" s="36"/>
      <c r="G218" s="36"/>
      <c r="H218" s="36"/>
      <c r="I218" s="39"/>
      <c r="J218" s="36"/>
      <c r="K218" s="36"/>
      <c r="L218" s="37">
        <f>((F218)/(E218+F218+(Jan!E219+Fev!E219+Mar!E219+Abr!E219+Mai!E219+Jun!E219+Jul!E219+Ago!E219+Set!E219+Out!E219)))</f>
        <v>0</v>
      </c>
      <c r="M218" s="37">
        <f t="shared" si="28"/>
        <v>0</v>
      </c>
      <c r="N218" s="58">
        <f t="shared" si="29"/>
        <v>0</v>
      </c>
      <c r="O218" s="38" t="s">
        <v>16</v>
      </c>
    </row>
    <row r="219" spans="1:26" ht="12.75" x14ac:dyDescent="0.2">
      <c r="A219" s="4" t="s">
        <v>177</v>
      </c>
      <c r="B219" s="19">
        <f t="shared" ref="B219:K219" si="31">SUM(B195:B218)</f>
        <v>0</v>
      </c>
      <c r="C219" s="19">
        <f t="shared" si="31"/>
        <v>0</v>
      </c>
      <c r="D219" s="19">
        <f t="shared" si="31"/>
        <v>0</v>
      </c>
      <c r="E219" s="19">
        <f t="shared" si="31"/>
        <v>0</v>
      </c>
      <c r="F219" s="19">
        <f t="shared" si="31"/>
        <v>0</v>
      </c>
      <c r="G219" s="19">
        <f t="shared" si="31"/>
        <v>0</v>
      </c>
      <c r="H219" s="19">
        <f t="shared" si="31"/>
        <v>0</v>
      </c>
      <c r="I219" s="19">
        <f t="shared" si="31"/>
        <v>0</v>
      </c>
      <c r="J219" s="19">
        <f t="shared" si="31"/>
        <v>0</v>
      </c>
      <c r="K219" s="19">
        <f t="shared" si="31"/>
        <v>0</v>
      </c>
      <c r="L219" s="40">
        <f>((F219)/(E219+F219+(Jan!E219+Fev!E219+Mar!E219+Abr!E219+Mai!E219+Jun!E219+Jul!E219+Ago!E219+Set!E219+Out!E219)))</f>
        <v>0</v>
      </c>
      <c r="M219" s="40">
        <f t="shared" si="28"/>
        <v>0</v>
      </c>
      <c r="N219" s="21">
        <f t="shared" si="29"/>
        <v>0</v>
      </c>
      <c r="O219" s="21">
        <f t="shared" ref="O219:O221" si="32">IF(J219=0,0%,I219/J219)</f>
        <v>0</v>
      </c>
    </row>
    <row r="220" spans="1:26" ht="12.75" x14ac:dyDescent="0.2">
      <c r="A220" s="4" t="s">
        <v>178</v>
      </c>
      <c r="B220" s="19">
        <f t="shared" ref="B220:K220" si="33">SUM(B122,B162,B193)</f>
        <v>0</v>
      </c>
      <c r="C220" s="19">
        <f t="shared" si="33"/>
        <v>0</v>
      </c>
      <c r="D220" s="19">
        <f t="shared" si="33"/>
        <v>0</v>
      </c>
      <c r="E220" s="19">
        <f t="shared" si="33"/>
        <v>0</v>
      </c>
      <c r="F220" s="19">
        <f t="shared" si="33"/>
        <v>0</v>
      </c>
      <c r="G220" s="19">
        <f t="shared" si="33"/>
        <v>0</v>
      </c>
      <c r="H220" s="19">
        <f t="shared" si="33"/>
        <v>0</v>
      </c>
      <c r="I220" s="19">
        <f t="shared" si="33"/>
        <v>0</v>
      </c>
      <c r="J220" s="19">
        <f t="shared" si="33"/>
        <v>0</v>
      </c>
      <c r="K220" s="19">
        <f t="shared" si="33"/>
        <v>0</v>
      </c>
      <c r="L220" s="40">
        <f>((F220)/(E220+F220+(Jan!E220+Fev!E220+Mar!E220+Abr!E220+Mai!E220+Jun!E220+Jul!E220+Ago!E220+Set!E220+Out!E220)))</f>
        <v>0</v>
      </c>
      <c r="M220" s="40">
        <f t="shared" si="28"/>
        <v>0</v>
      </c>
      <c r="N220" s="22">
        <f t="shared" si="29"/>
        <v>0</v>
      </c>
      <c r="O220" s="22">
        <f t="shared" si="32"/>
        <v>0</v>
      </c>
    </row>
    <row r="221" spans="1:26" ht="12.75" x14ac:dyDescent="0.2">
      <c r="A221" s="42" t="s">
        <v>179</v>
      </c>
      <c r="B221" s="43">
        <f t="shared" ref="B221:K221" si="34">B219+B220</f>
        <v>0</v>
      </c>
      <c r="C221" s="43">
        <f t="shared" si="34"/>
        <v>0</v>
      </c>
      <c r="D221" s="43">
        <f t="shared" si="34"/>
        <v>0</v>
      </c>
      <c r="E221" s="43">
        <f t="shared" si="34"/>
        <v>0</v>
      </c>
      <c r="F221" s="43">
        <f t="shared" si="34"/>
        <v>0</v>
      </c>
      <c r="G221" s="43">
        <f t="shared" si="34"/>
        <v>0</v>
      </c>
      <c r="H221" s="43">
        <f t="shared" si="34"/>
        <v>0</v>
      </c>
      <c r="I221" s="43">
        <f t="shared" si="34"/>
        <v>0</v>
      </c>
      <c r="J221" s="43">
        <f t="shared" si="34"/>
        <v>0</v>
      </c>
      <c r="K221" s="43">
        <f t="shared" si="34"/>
        <v>0</v>
      </c>
      <c r="L221" s="44">
        <f>((F221)/(E221+F221+(Jan!E221+Fev!E221+Mar!E221+Abr!E221+Mai!E221+Jun!E221+Jul!E221+Ago!E221+Set!E221+Out!E221)))</f>
        <v>0</v>
      </c>
      <c r="M221" s="44">
        <f t="shared" si="28"/>
        <v>0</v>
      </c>
      <c r="N221" s="56">
        <f t="shared" si="29"/>
        <v>0</v>
      </c>
      <c r="O221" s="56">
        <f t="shared" si="32"/>
        <v>0</v>
      </c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 x14ac:dyDescent="0.2">
      <c r="A222" s="110" t="s">
        <v>180</v>
      </c>
      <c r="B222" s="107"/>
      <c r="C222" s="107"/>
      <c r="D222" s="107"/>
      <c r="E222" s="107"/>
      <c r="F222" s="107"/>
      <c r="G222" s="107"/>
      <c r="H222" s="107"/>
      <c r="I222" s="47"/>
      <c r="J222" s="47"/>
      <c r="K222" s="47"/>
      <c r="L222" s="48"/>
      <c r="M222" s="48"/>
      <c r="N222" s="50"/>
      <c r="O222" s="48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11" t="s">
        <v>181</v>
      </c>
      <c r="B223" s="98"/>
      <c r="C223" s="98"/>
      <c r="D223" s="98"/>
      <c r="E223" s="98"/>
      <c r="F223" s="29"/>
      <c r="G223" s="29"/>
      <c r="H223" s="29"/>
      <c r="I223" s="29"/>
      <c r="J223" s="29"/>
      <c r="K223" s="29"/>
      <c r="L223" s="51"/>
      <c r="M223" s="51"/>
      <c r="N223" s="51"/>
      <c r="O223" s="51"/>
    </row>
  </sheetData>
  <mergeCells count="4">
    <mergeCell ref="A16:O26"/>
    <mergeCell ref="A201:O201"/>
    <mergeCell ref="A222:H222"/>
    <mergeCell ref="A223:E223"/>
  </mergeCells>
  <printOptions horizontalCentered="1" verticalCentered="1"/>
  <pageMargins left="3.937007874015748E-2" right="3.937007874015748E-2" top="0.98425196850393704" bottom="0.59055118110236227" header="0" footer="0"/>
  <pageSetup paperSize="9" orientation="portrait"/>
  <rowBreaks count="3" manualBreakCount="3">
    <brk id="193" man="1"/>
    <brk id="162" man="1"/>
    <brk id="122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223"/>
  <sheetViews>
    <sheetView showGridLines="0" workbookViewId="0"/>
  </sheetViews>
  <sheetFormatPr defaultColWidth="12.5703125" defaultRowHeight="15" customHeight="1" x14ac:dyDescent="0.2"/>
  <cols>
    <col min="1" max="1" width="30.5703125" customWidth="1"/>
    <col min="2" max="2" width="4.7109375" customWidth="1"/>
    <col min="3" max="3" width="4.85546875" customWidth="1"/>
    <col min="4" max="4" width="5.42578125" customWidth="1"/>
    <col min="5" max="5" width="5.7109375" customWidth="1"/>
    <col min="6" max="6" width="6.42578125" customWidth="1"/>
    <col min="7" max="8" width="5.7109375" customWidth="1"/>
    <col min="9" max="9" width="4.7109375" customWidth="1"/>
    <col min="10" max="11" width="5.7109375" customWidth="1"/>
    <col min="12" max="12" width="7.28515625" customWidth="1"/>
    <col min="13" max="13" width="5.7109375" customWidth="1"/>
    <col min="14" max="14" width="7.28515625" customWidth="1"/>
    <col min="15" max="15" width="5.85546875" customWidth="1"/>
    <col min="16" max="26" width="8.5703125" customWidth="1"/>
  </cols>
  <sheetData>
    <row r="1" spans="1:15" ht="12.75" customHeight="1" x14ac:dyDescent="0.2">
      <c r="B1" s="29"/>
      <c r="C1" s="29"/>
      <c r="D1" s="29"/>
      <c r="E1" s="29"/>
      <c r="F1" s="29"/>
      <c r="G1" s="30"/>
      <c r="H1" s="29"/>
      <c r="I1" s="29"/>
      <c r="J1" s="29"/>
      <c r="K1" s="29"/>
      <c r="L1" s="31"/>
      <c r="M1" s="31"/>
      <c r="N1" s="31"/>
      <c r="O1" s="31"/>
    </row>
    <row r="2" spans="1:15" ht="12.75" customHeight="1" x14ac:dyDescent="0.2">
      <c r="B2" s="29"/>
      <c r="C2" s="29"/>
      <c r="D2" s="29"/>
      <c r="E2" s="29"/>
      <c r="F2" s="29"/>
      <c r="G2" s="30"/>
      <c r="H2" s="29"/>
      <c r="I2" s="29"/>
      <c r="J2" s="29"/>
      <c r="K2" s="29"/>
      <c r="L2" s="31"/>
      <c r="M2" s="31"/>
      <c r="N2" s="31"/>
      <c r="O2" s="31"/>
    </row>
    <row r="3" spans="1:15" ht="12.75" customHeight="1" x14ac:dyDescent="0.2">
      <c r="B3" s="29"/>
      <c r="C3" s="29"/>
      <c r="D3" s="29"/>
      <c r="E3" s="29"/>
      <c r="F3" s="29"/>
      <c r="G3" s="30"/>
      <c r="H3" s="29"/>
      <c r="I3" s="29"/>
      <c r="J3" s="29"/>
      <c r="K3" s="29"/>
      <c r="L3" s="31"/>
      <c r="M3" s="31"/>
      <c r="N3" s="31"/>
      <c r="O3" s="31"/>
    </row>
    <row r="4" spans="1:15" ht="12.75" customHeight="1" x14ac:dyDescent="0.2">
      <c r="B4" s="29"/>
      <c r="C4" s="29"/>
      <c r="D4" s="29"/>
      <c r="E4" s="29"/>
      <c r="F4" s="29"/>
      <c r="G4" s="30"/>
      <c r="H4" s="29"/>
      <c r="I4" s="29"/>
      <c r="J4" s="29"/>
      <c r="K4" s="29"/>
      <c r="L4" s="31"/>
      <c r="M4" s="31"/>
      <c r="N4" s="31"/>
      <c r="O4" s="31"/>
    </row>
    <row r="5" spans="1:15" ht="12.75" customHeight="1" x14ac:dyDescent="0.2">
      <c r="B5" s="29"/>
      <c r="C5" s="29"/>
      <c r="D5" s="29"/>
      <c r="E5" s="29"/>
      <c r="F5" s="29"/>
      <c r="G5" s="30"/>
      <c r="H5" s="29"/>
      <c r="I5" s="29"/>
      <c r="J5" s="29"/>
      <c r="K5" s="29"/>
      <c r="L5" s="31"/>
      <c r="M5" s="31"/>
      <c r="N5" s="31"/>
      <c r="O5" s="31"/>
    </row>
    <row r="6" spans="1:15" ht="12.75" customHeight="1" x14ac:dyDescent="0.2">
      <c r="B6" s="29"/>
      <c r="C6" s="29"/>
      <c r="D6" s="29"/>
      <c r="E6" s="29"/>
      <c r="F6" s="29"/>
      <c r="G6" s="30"/>
      <c r="H6" s="29"/>
      <c r="I6" s="29"/>
      <c r="J6" s="29"/>
      <c r="K6" s="29"/>
      <c r="L6" s="31"/>
      <c r="M6" s="31"/>
      <c r="N6" s="31"/>
      <c r="O6" s="31"/>
    </row>
    <row r="7" spans="1:15" ht="12.75" customHeight="1" x14ac:dyDescent="0.2">
      <c r="B7" s="29"/>
      <c r="C7" s="29"/>
      <c r="D7" s="29"/>
      <c r="E7" s="29"/>
      <c r="F7" s="29"/>
      <c r="G7" s="30"/>
      <c r="H7" s="29"/>
      <c r="I7" s="29"/>
      <c r="J7" s="29"/>
      <c r="K7" s="29"/>
      <c r="L7" s="31"/>
      <c r="M7" s="31"/>
      <c r="N7" s="31"/>
      <c r="O7" s="31"/>
    </row>
    <row r="8" spans="1:15" ht="12.75" customHeight="1" x14ac:dyDescent="0.2">
      <c r="B8" s="29"/>
      <c r="C8" s="29"/>
      <c r="D8" s="29"/>
      <c r="E8" s="29"/>
      <c r="F8" s="29"/>
      <c r="G8" s="30"/>
      <c r="H8" s="29"/>
      <c r="I8" s="29"/>
      <c r="J8" s="29"/>
      <c r="K8" s="29"/>
      <c r="L8" s="31"/>
      <c r="M8" s="31"/>
      <c r="N8" s="31"/>
      <c r="O8" s="31"/>
    </row>
    <row r="9" spans="1:15" ht="12.75" customHeight="1" x14ac:dyDescent="0.2">
      <c r="B9" s="29"/>
      <c r="C9" s="29"/>
      <c r="D9" s="29"/>
      <c r="E9" s="29"/>
      <c r="F9" s="29"/>
      <c r="G9" s="30"/>
      <c r="H9" s="29"/>
      <c r="I9" s="29"/>
      <c r="J9" s="29"/>
      <c r="K9" s="29"/>
      <c r="L9" s="31"/>
      <c r="M9" s="31"/>
      <c r="N9" s="31"/>
      <c r="O9" s="31"/>
    </row>
    <row r="10" spans="1:15" ht="12.75" customHeight="1" x14ac:dyDescent="0.2">
      <c r="B10" s="29"/>
      <c r="C10" s="29"/>
      <c r="D10" s="29"/>
      <c r="E10" s="29"/>
      <c r="F10" s="29"/>
      <c r="G10" s="30"/>
      <c r="H10" s="29"/>
      <c r="I10" s="29"/>
      <c r="J10" s="29"/>
      <c r="K10" s="29"/>
      <c r="L10" s="31"/>
      <c r="M10" s="31"/>
      <c r="N10" s="31"/>
      <c r="O10" s="31"/>
    </row>
    <row r="11" spans="1:15" ht="12.75" customHeight="1" x14ac:dyDescent="0.2">
      <c r="B11" s="29"/>
      <c r="C11" s="29"/>
      <c r="D11" s="29"/>
      <c r="E11" s="29"/>
      <c r="F11" s="29"/>
      <c r="G11" s="30"/>
      <c r="H11" s="29"/>
      <c r="I11" s="29"/>
      <c r="J11" s="29"/>
      <c r="K11" s="29"/>
      <c r="L11" s="31"/>
      <c r="M11" s="31"/>
      <c r="N11" s="31"/>
      <c r="O11" s="31"/>
    </row>
    <row r="12" spans="1:15" ht="12.75" customHeight="1" x14ac:dyDescent="0.2">
      <c r="B12" s="29"/>
      <c r="C12" s="29"/>
      <c r="D12" s="29"/>
      <c r="E12" s="29"/>
      <c r="F12" s="29"/>
      <c r="G12" s="30"/>
      <c r="H12" s="29"/>
      <c r="I12" s="29"/>
      <c r="J12" s="29"/>
      <c r="K12" s="29"/>
      <c r="L12" s="31"/>
      <c r="M12" s="31"/>
      <c r="N12" s="31"/>
      <c r="O12" s="31"/>
    </row>
    <row r="13" spans="1:15" ht="12.75" customHeight="1" x14ac:dyDescent="0.2">
      <c r="B13" s="29"/>
      <c r="C13" s="29"/>
      <c r="D13" s="29"/>
      <c r="E13" s="29"/>
      <c r="F13" s="29"/>
      <c r="G13" s="30"/>
      <c r="H13" s="29"/>
      <c r="I13" s="29"/>
      <c r="J13" s="29"/>
      <c r="K13" s="29"/>
      <c r="L13" s="31"/>
      <c r="M13" s="31"/>
      <c r="N13" s="31"/>
      <c r="O13" s="31"/>
    </row>
    <row r="14" spans="1:15" ht="12.75" customHeight="1" x14ac:dyDescent="0.2">
      <c r="B14" s="29"/>
      <c r="C14" s="29"/>
      <c r="D14" s="29"/>
      <c r="E14" s="29"/>
      <c r="F14" s="29"/>
      <c r="G14" s="30"/>
      <c r="H14" s="29"/>
      <c r="I14" s="29"/>
      <c r="J14" s="29"/>
      <c r="K14" s="29"/>
      <c r="L14" s="31"/>
      <c r="M14" s="31"/>
      <c r="N14" s="31"/>
      <c r="O14" s="31"/>
    </row>
    <row r="15" spans="1:15" ht="12.75" customHeight="1" x14ac:dyDescent="0.2">
      <c r="B15" s="29"/>
      <c r="C15" s="29"/>
      <c r="D15" s="29"/>
      <c r="E15" s="29"/>
      <c r="F15" s="29"/>
      <c r="G15" s="30"/>
      <c r="H15" s="29"/>
      <c r="I15" s="29"/>
      <c r="J15" s="29"/>
      <c r="K15" s="29"/>
      <c r="L15" s="31"/>
      <c r="M15" s="31"/>
      <c r="N15" s="31"/>
      <c r="O15" s="31"/>
    </row>
    <row r="16" spans="1:15" ht="12.75" customHeight="1" x14ac:dyDescent="0.2">
      <c r="A16" s="109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ht="12.75" customHeight="1" x14ac:dyDescent="0.2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9"/>
    </row>
    <row r="18" spans="1:15" ht="12.75" customHeight="1" x14ac:dyDescent="0.2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9"/>
    </row>
    <row r="19" spans="1:15" ht="12.75" customHeight="1" x14ac:dyDescent="0.2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</row>
    <row r="20" spans="1:15" ht="12.75" customHeight="1" x14ac:dyDescent="0.2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</row>
    <row r="21" spans="1:15" ht="12.75" customHeight="1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</row>
    <row r="22" spans="1:15" ht="12.75" customHeight="1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9"/>
    </row>
    <row r="23" spans="1:15" ht="12.75" customHeight="1" x14ac:dyDescent="0.2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/>
    </row>
    <row r="24" spans="1:15" ht="12.75" customHeight="1" x14ac:dyDescent="0.2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9"/>
    </row>
    <row r="25" spans="1:15" ht="12.75" customHeight="1" x14ac:dyDescent="0.2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</row>
    <row r="26" spans="1:15" ht="12.75" customHeight="1" x14ac:dyDescent="0.2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5" ht="12.75" customHeight="1" x14ac:dyDescent="0.2">
      <c r="B27" s="29"/>
      <c r="C27" s="29"/>
      <c r="D27" s="29"/>
      <c r="E27" s="29"/>
      <c r="F27" s="29"/>
      <c r="G27" s="30"/>
      <c r="H27" s="29"/>
      <c r="I27" s="29"/>
      <c r="J27" s="29"/>
      <c r="K27" s="29"/>
      <c r="L27" s="31"/>
      <c r="M27" s="31"/>
      <c r="N27" s="31"/>
      <c r="O27" s="31"/>
    </row>
    <row r="28" spans="1:15" ht="12.75" customHeight="1" x14ac:dyDescent="0.2">
      <c r="B28" s="29"/>
      <c r="C28" s="29"/>
      <c r="D28" s="29"/>
      <c r="E28" s="29"/>
      <c r="F28" s="29"/>
      <c r="G28" s="30"/>
      <c r="H28" s="29"/>
      <c r="I28" s="29"/>
      <c r="J28" s="29"/>
      <c r="K28" s="29"/>
      <c r="L28" s="31"/>
      <c r="M28" s="31"/>
      <c r="N28" s="31"/>
      <c r="O28" s="31"/>
    </row>
    <row r="29" spans="1:15" ht="12.75" customHeight="1" x14ac:dyDescent="0.2">
      <c r="B29" s="29"/>
      <c r="C29" s="29"/>
      <c r="D29" s="29"/>
      <c r="E29" s="29"/>
      <c r="F29" s="29"/>
      <c r="G29" s="30"/>
      <c r="H29" s="29"/>
      <c r="I29" s="29"/>
      <c r="J29" s="29"/>
      <c r="K29" s="29"/>
      <c r="L29" s="31"/>
      <c r="M29" s="31"/>
      <c r="N29" s="31"/>
      <c r="O29" s="31"/>
    </row>
    <row r="30" spans="1:15" ht="12.75" customHeight="1" x14ac:dyDescent="0.2"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31"/>
      <c r="M30" s="31"/>
      <c r="N30" s="31"/>
      <c r="O30" s="31"/>
    </row>
    <row r="31" spans="1:15" ht="12.75" customHeight="1" x14ac:dyDescent="0.2">
      <c r="B31" s="29"/>
      <c r="C31" s="29"/>
      <c r="D31" s="29"/>
      <c r="E31" s="29"/>
      <c r="F31" s="29"/>
      <c r="G31" s="30"/>
      <c r="H31" s="29"/>
      <c r="I31" s="29"/>
      <c r="J31" s="29"/>
      <c r="K31" s="29"/>
      <c r="L31" s="31"/>
      <c r="M31" s="31"/>
      <c r="N31" s="31"/>
      <c r="O31" s="31"/>
    </row>
    <row r="32" spans="1:15" ht="12.75" customHeight="1" x14ac:dyDescent="0.2">
      <c r="B32" s="29"/>
      <c r="C32" s="29"/>
      <c r="D32" s="29"/>
      <c r="E32" s="29"/>
      <c r="F32" s="29"/>
      <c r="G32" s="30"/>
      <c r="H32" s="29"/>
      <c r="I32" s="29"/>
      <c r="J32" s="29"/>
      <c r="K32" s="29"/>
      <c r="L32" s="31"/>
      <c r="M32" s="31"/>
      <c r="N32" s="31"/>
      <c r="O32" s="31"/>
    </row>
    <row r="33" spans="2:15" ht="12.75" customHeight="1" x14ac:dyDescent="0.2">
      <c r="B33" s="29"/>
      <c r="C33" s="29"/>
      <c r="D33" s="29"/>
      <c r="E33" s="29"/>
      <c r="F33" s="29"/>
      <c r="G33" s="30"/>
      <c r="H33" s="29"/>
      <c r="I33" s="29"/>
      <c r="J33" s="29"/>
      <c r="K33" s="29"/>
      <c r="L33" s="31"/>
      <c r="M33" s="31"/>
      <c r="N33" s="31"/>
      <c r="O33" s="31"/>
    </row>
    <row r="34" spans="2:15" ht="12.75" customHeight="1" x14ac:dyDescent="0.2">
      <c r="B34" s="29"/>
      <c r="C34" s="29"/>
      <c r="D34" s="29"/>
      <c r="E34" s="29"/>
      <c r="F34" s="29"/>
      <c r="G34" s="30"/>
      <c r="H34" s="29"/>
      <c r="I34" s="29"/>
      <c r="J34" s="29"/>
      <c r="K34" s="29"/>
      <c r="L34" s="31"/>
      <c r="M34" s="31"/>
      <c r="N34" s="31"/>
      <c r="O34" s="31"/>
    </row>
    <row r="35" spans="2:15" ht="12.75" customHeight="1" x14ac:dyDescent="0.2">
      <c r="B35" s="29"/>
      <c r="C35" s="29"/>
      <c r="D35" s="29"/>
      <c r="E35" s="29"/>
      <c r="F35" s="29"/>
      <c r="G35" s="30"/>
      <c r="H35" s="29"/>
      <c r="I35" s="29"/>
      <c r="J35" s="29"/>
      <c r="K35" s="29"/>
      <c r="L35" s="31"/>
      <c r="M35" s="31"/>
      <c r="N35" s="31"/>
      <c r="O35" s="31"/>
    </row>
    <row r="36" spans="2:15" ht="12.75" customHeight="1" x14ac:dyDescent="0.2">
      <c r="B36" s="29"/>
      <c r="C36" s="29"/>
      <c r="D36" s="29"/>
      <c r="E36" s="29"/>
      <c r="F36" s="29"/>
      <c r="G36" s="30"/>
      <c r="H36" s="29"/>
      <c r="I36" s="29"/>
      <c r="J36" s="29"/>
      <c r="K36" s="29"/>
      <c r="L36" s="31"/>
      <c r="M36" s="31"/>
      <c r="N36" s="31"/>
      <c r="O36" s="31"/>
    </row>
    <row r="37" spans="2:15" ht="12.75" customHeight="1" x14ac:dyDescent="0.2">
      <c r="B37" s="29"/>
      <c r="C37" s="29"/>
      <c r="D37" s="29"/>
      <c r="E37" s="29"/>
      <c r="F37" s="29"/>
      <c r="G37" s="30"/>
      <c r="H37" s="29"/>
      <c r="I37" s="29"/>
      <c r="J37" s="29"/>
      <c r="K37" s="29"/>
      <c r="L37" s="31"/>
      <c r="M37" s="31"/>
      <c r="N37" s="31"/>
      <c r="O37" s="31"/>
    </row>
    <row r="38" spans="2:15" ht="12.75" customHeight="1" x14ac:dyDescent="0.2">
      <c r="B38" s="29"/>
      <c r="C38" s="29"/>
      <c r="D38" s="29"/>
      <c r="E38" s="29"/>
      <c r="F38" s="29"/>
      <c r="G38" s="30"/>
      <c r="H38" s="29"/>
      <c r="I38" s="29"/>
      <c r="J38" s="29"/>
      <c r="K38" s="29"/>
      <c r="L38" s="31"/>
      <c r="M38" s="31"/>
      <c r="N38" s="31"/>
      <c r="O38" s="31"/>
    </row>
    <row r="39" spans="2:15" ht="12.75" customHeight="1" x14ac:dyDescent="0.2">
      <c r="B39" s="29"/>
      <c r="C39" s="29"/>
      <c r="D39" s="29"/>
      <c r="E39" s="29"/>
      <c r="F39" s="29"/>
      <c r="G39" s="30"/>
      <c r="H39" s="29"/>
      <c r="I39" s="29"/>
      <c r="J39" s="29"/>
      <c r="K39" s="29"/>
      <c r="L39" s="31"/>
      <c r="M39" s="31"/>
      <c r="N39" s="31"/>
      <c r="O39" s="31"/>
    </row>
    <row r="40" spans="2:15" ht="12.75" customHeight="1" x14ac:dyDescent="0.2">
      <c r="B40" s="29"/>
      <c r="C40" s="29"/>
      <c r="D40" s="29"/>
      <c r="E40" s="29"/>
      <c r="F40" s="29"/>
      <c r="G40" s="30"/>
      <c r="H40" s="29"/>
      <c r="I40" s="29"/>
      <c r="J40" s="29"/>
      <c r="K40" s="29"/>
      <c r="L40" s="31"/>
      <c r="M40" s="31"/>
      <c r="N40" s="31"/>
      <c r="O40" s="31"/>
    </row>
    <row r="41" spans="2:15" ht="12.75" customHeight="1" x14ac:dyDescent="0.2">
      <c r="B41" s="29"/>
      <c r="C41" s="29"/>
      <c r="D41" s="29"/>
      <c r="E41" s="29"/>
      <c r="F41" s="29"/>
      <c r="G41" s="30"/>
      <c r="H41" s="29"/>
      <c r="I41" s="29"/>
      <c r="J41" s="29"/>
      <c r="K41" s="29"/>
      <c r="L41" s="31"/>
      <c r="M41" s="31"/>
      <c r="N41" s="31"/>
      <c r="O41" s="31"/>
    </row>
    <row r="42" spans="2:15" ht="12.75" customHeight="1" x14ac:dyDescent="0.2">
      <c r="B42" s="29"/>
      <c r="C42" s="29"/>
      <c r="D42" s="29"/>
      <c r="E42" s="29"/>
      <c r="F42" s="29"/>
      <c r="G42" s="30"/>
      <c r="H42" s="29"/>
      <c r="I42" s="29"/>
      <c r="J42" s="29"/>
      <c r="K42" s="29"/>
      <c r="L42" s="31"/>
      <c r="M42" s="31"/>
      <c r="N42" s="31"/>
      <c r="O42" s="31"/>
    </row>
    <row r="43" spans="2:15" ht="12.75" customHeight="1" x14ac:dyDescent="0.2">
      <c r="B43" s="29"/>
      <c r="C43" s="29"/>
      <c r="D43" s="29"/>
      <c r="E43" s="29"/>
      <c r="F43" s="29"/>
      <c r="G43" s="30"/>
      <c r="H43" s="29"/>
      <c r="I43" s="29"/>
      <c r="J43" s="29"/>
      <c r="K43" s="29"/>
      <c r="L43" s="31"/>
      <c r="M43" s="31"/>
      <c r="N43" s="31"/>
      <c r="O43" s="31"/>
    </row>
    <row r="44" spans="2:15" ht="12.75" customHeight="1" x14ac:dyDescent="0.2">
      <c r="B44" s="29"/>
      <c r="C44" s="29"/>
      <c r="D44" s="29"/>
      <c r="E44" s="29"/>
      <c r="F44" s="29"/>
      <c r="G44" s="30"/>
      <c r="H44" s="29"/>
      <c r="I44" s="29"/>
      <c r="J44" s="29"/>
      <c r="K44" s="29"/>
      <c r="L44" s="31"/>
      <c r="M44" s="31"/>
      <c r="N44" s="31"/>
      <c r="O44" s="31"/>
    </row>
    <row r="45" spans="2:15" ht="12.75" customHeight="1" x14ac:dyDescent="0.2">
      <c r="B45" s="29"/>
      <c r="C45" s="29"/>
      <c r="D45" s="29"/>
      <c r="E45" s="29"/>
      <c r="F45" s="29"/>
      <c r="G45" s="30"/>
      <c r="H45" s="29"/>
      <c r="I45" s="29"/>
      <c r="J45" s="29"/>
      <c r="K45" s="29"/>
      <c r="L45" s="31"/>
      <c r="M45" s="31"/>
      <c r="N45" s="31"/>
      <c r="O45" s="31"/>
    </row>
    <row r="46" spans="2:15" ht="12.75" customHeight="1" x14ac:dyDescent="0.2">
      <c r="B46" s="29"/>
      <c r="C46" s="29"/>
      <c r="D46" s="29"/>
      <c r="E46" s="29"/>
      <c r="F46" s="29"/>
      <c r="G46" s="30"/>
      <c r="H46" s="29"/>
      <c r="I46" s="29"/>
      <c r="J46" s="29"/>
      <c r="K46" s="29"/>
      <c r="L46" s="31"/>
      <c r="M46" s="31"/>
      <c r="N46" s="31"/>
      <c r="O46" s="31"/>
    </row>
    <row r="47" spans="2:15" ht="12.75" customHeight="1" x14ac:dyDescent="0.2">
      <c r="B47" s="29"/>
      <c r="C47" s="29"/>
      <c r="D47" s="29"/>
      <c r="E47" s="29"/>
      <c r="F47" s="29"/>
      <c r="G47" s="30"/>
      <c r="H47" s="29"/>
      <c r="I47" s="29"/>
      <c r="J47" s="29"/>
      <c r="K47" s="29"/>
      <c r="L47" s="31"/>
      <c r="M47" s="31"/>
      <c r="N47" s="31"/>
      <c r="O47" s="31"/>
    </row>
    <row r="48" spans="2:15" ht="12.75" customHeight="1" x14ac:dyDescent="0.2">
      <c r="B48" s="29"/>
      <c r="C48" s="29"/>
      <c r="D48" s="29"/>
      <c r="E48" s="29"/>
      <c r="F48" s="29"/>
      <c r="G48" s="30"/>
      <c r="H48" s="29"/>
      <c r="I48" s="29"/>
      <c r="J48" s="29"/>
      <c r="K48" s="29"/>
      <c r="L48" s="31"/>
      <c r="M48" s="31"/>
      <c r="N48" s="31"/>
      <c r="O48" s="31"/>
    </row>
    <row r="49" spans="1:15" ht="12.75" customHeight="1" x14ac:dyDescent="0.2">
      <c r="B49" s="29"/>
      <c r="C49" s="29"/>
      <c r="D49" s="29"/>
      <c r="E49" s="29"/>
      <c r="F49" s="29"/>
      <c r="G49" s="30"/>
      <c r="H49" s="29"/>
      <c r="I49" s="29"/>
      <c r="J49" s="29"/>
      <c r="K49" s="29"/>
      <c r="L49" s="31"/>
      <c r="M49" s="31"/>
      <c r="N49" s="31"/>
      <c r="O49" s="31"/>
    </row>
    <row r="50" spans="1:15" ht="12.75" customHeight="1" x14ac:dyDescent="0.2">
      <c r="B50" s="29"/>
      <c r="C50" s="29"/>
      <c r="D50" s="29"/>
      <c r="E50" s="29"/>
      <c r="F50" s="29"/>
      <c r="G50" s="30"/>
      <c r="H50" s="29"/>
      <c r="I50" s="29"/>
      <c r="J50" s="29"/>
      <c r="K50" s="29"/>
      <c r="L50" s="31"/>
      <c r="M50" s="31"/>
      <c r="N50" s="31"/>
      <c r="O50" s="31"/>
    </row>
    <row r="51" spans="1:15" ht="12.75" customHeight="1" x14ac:dyDescent="0.2">
      <c r="B51" s="29"/>
      <c r="C51" s="29"/>
      <c r="D51" s="29"/>
      <c r="E51" s="29"/>
      <c r="F51" s="29"/>
      <c r="G51" s="30"/>
      <c r="H51" s="29"/>
      <c r="I51" s="29"/>
      <c r="J51" s="29"/>
      <c r="K51" s="29"/>
      <c r="L51" s="31"/>
      <c r="M51" s="31"/>
      <c r="N51" s="31"/>
      <c r="O51" s="31"/>
    </row>
    <row r="52" spans="1:15" ht="12.75" customHeight="1" x14ac:dyDescent="0.2">
      <c r="B52" s="29"/>
      <c r="C52" s="29"/>
      <c r="D52" s="29"/>
      <c r="E52" s="29"/>
      <c r="F52" s="29"/>
      <c r="G52" s="30"/>
      <c r="H52" s="29"/>
      <c r="I52" s="29"/>
      <c r="J52" s="29"/>
      <c r="K52" s="29"/>
      <c r="L52" s="31"/>
      <c r="M52" s="31"/>
      <c r="N52" s="31"/>
      <c r="O52" s="31"/>
    </row>
    <row r="53" spans="1:15" ht="12.75" customHeight="1" x14ac:dyDescent="0.2">
      <c r="B53" s="29"/>
      <c r="C53" s="29"/>
      <c r="D53" s="29"/>
      <c r="E53" s="29"/>
      <c r="F53" s="29"/>
      <c r="G53" s="30"/>
      <c r="H53" s="29"/>
      <c r="I53" s="29"/>
      <c r="J53" s="29"/>
      <c r="K53" s="29"/>
      <c r="L53" s="31"/>
      <c r="M53" s="31"/>
      <c r="N53" s="31"/>
      <c r="O53" s="31"/>
    </row>
    <row r="54" spans="1:15" ht="12.75" customHeight="1" x14ac:dyDescent="0.2">
      <c r="B54" s="29"/>
      <c r="C54" s="29"/>
      <c r="D54" s="29"/>
      <c r="E54" s="29"/>
      <c r="F54" s="29"/>
      <c r="G54" s="30"/>
      <c r="H54" s="29"/>
      <c r="I54" s="29"/>
      <c r="J54" s="29"/>
      <c r="K54" s="29"/>
      <c r="L54" s="31"/>
      <c r="M54" s="31"/>
      <c r="N54" s="31"/>
      <c r="O54" s="31"/>
    </row>
    <row r="55" spans="1:15" ht="12.75" customHeight="1" x14ac:dyDescent="0.2">
      <c r="B55" s="29"/>
      <c r="C55" s="29"/>
      <c r="D55" s="29"/>
      <c r="E55" s="29"/>
      <c r="F55" s="29"/>
      <c r="G55" s="30"/>
      <c r="H55" s="29"/>
      <c r="I55" s="29"/>
      <c r="J55" s="29"/>
      <c r="K55" s="29"/>
      <c r="L55" s="31"/>
      <c r="M55" s="31"/>
      <c r="N55" s="31"/>
      <c r="O55" s="31"/>
    </row>
    <row r="56" spans="1:15" ht="12.75" customHeight="1" x14ac:dyDescent="0.2">
      <c r="B56" s="29"/>
      <c r="C56" s="29"/>
      <c r="D56" s="29"/>
      <c r="E56" s="29"/>
      <c r="F56" s="29"/>
      <c r="G56" s="30"/>
      <c r="H56" s="29"/>
      <c r="I56" s="29"/>
      <c r="J56" s="29"/>
      <c r="K56" s="29"/>
      <c r="L56" s="31"/>
      <c r="M56" s="31"/>
      <c r="N56" s="31"/>
      <c r="O56" s="31"/>
    </row>
    <row r="57" spans="1:15" ht="140.25" customHeight="1" x14ac:dyDescent="0.2">
      <c r="A57" s="4" t="s">
        <v>0</v>
      </c>
      <c r="B57" s="5" t="s">
        <v>1</v>
      </c>
      <c r="C57" s="5" t="s">
        <v>2</v>
      </c>
      <c r="D57" s="5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  <c r="K57" s="5" t="s">
        <v>10</v>
      </c>
      <c r="L57" s="6" t="s">
        <v>11</v>
      </c>
      <c r="M57" s="6" t="s">
        <v>12</v>
      </c>
      <c r="N57" s="6" t="s">
        <v>13</v>
      </c>
      <c r="O57" s="7" t="s">
        <v>14</v>
      </c>
    </row>
    <row r="58" spans="1:15" ht="26.25" customHeight="1" x14ac:dyDescent="0.2">
      <c r="A58" s="8" t="s">
        <v>15</v>
      </c>
      <c r="B58" s="52"/>
      <c r="C58" s="52"/>
      <c r="D58" s="55"/>
      <c r="E58" s="55"/>
      <c r="F58" s="55"/>
      <c r="G58" s="55"/>
      <c r="H58" s="55"/>
      <c r="I58" s="55"/>
      <c r="J58" s="55"/>
      <c r="K58" s="55"/>
      <c r="L58" s="37">
        <f>((F58)/(E58+F58+(Jan!E58+Fev!E58+Mar!E58+Abr!E58+Mai!E58+Jun!E58+Jul!E58+Ago!E58+Set!E58+Out!E58+Nov!E58)))</f>
        <v>0</v>
      </c>
      <c r="M58" s="37">
        <f t="shared" ref="M58:M88" si="0">IF(D58=0,0%,(J58)/D58)</f>
        <v>0</v>
      </c>
      <c r="N58" s="37">
        <f t="shared" ref="N58:N88" si="1">IF(D58=0,0%,(E58)/D58)</f>
        <v>0</v>
      </c>
      <c r="O58" s="38" t="s">
        <v>16</v>
      </c>
    </row>
    <row r="59" spans="1:15" ht="17.25" customHeight="1" x14ac:dyDescent="0.2">
      <c r="A59" s="8" t="s">
        <v>17</v>
      </c>
      <c r="B59" s="52"/>
      <c r="C59" s="52"/>
      <c r="D59" s="55"/>
      <c r="E59" s="55"/>
      <c r="F59" s="55"/>
      <c r="G59" s="55"/>
      <c r="H59" s="55"/>
      <c r="I59" s="55"/>
      <c r="J59" s="55"/>
      <c r="K59" s="55"/>
      <c r="L59" s="37">
        <f>((F59)/(E59+F59+(Jan!E59+Fev!E59+Mar!E59+Abr!E59+Mai!E59+Jun!E59+Jul!E59+Ago!E59+Set!E59+Out!E59+Nov!E59)))</f>
        <v>0</v>
      </c>
      <c r="M59" s="37">
        <f t="shared" si="0"/>
        <v>0</v>
      </c>
      <c r="N59" s="37">
        <f t="shared" si="1"/>
        <v>0</v>
      </c>
      <c r="O59" s="38">
        <f t="shared" ref="O59:O60" si="2">IF(J59=0,0%,I59/J59)</f>
        <v>0</v>
      </c>
    </row>
    <row r="60" spans="1:15" ht="17.25" customHeight="1" x14ac:dyDescent="0.2">
      <c r="A60" s="8" t="s">
        <v>18</v>
      </c>
      <c r="B60" s="52"/>
      <c r="C60" s="52"/>
      <c r="D60" s="55"/>
      <c r="E60" s="55"/>
      <c r="F60" s="55"/>
      <c r="G60" s="55"/>
      <c r="H60" s="55"/>
      <c r="I60" s="55"/>
      <c r="J60" s="55"/>
      <c r="K60" s="55"/>
      <c r="L60" s="37">
        <f>((F60)/(E60+F60+(Jan!E60+Fev!E60+Mar!E60+Abr!E60+Mai!E60+Jun!E60+Jul!E60+Ago!E60+Set!E60+Out!E60+Nov!E60)))</f>
        <v>0</v>
      </c>
      <c r="M60" s="37">
        <f t="shared" si="0"/>
        <v>0</v>
      </c>
      <c r="N60" s="37">
        <f t="shared" si="1"/>
        <v>0</v>
      </c>
      <c r="O60" s="38">
        <f t="shared" si="2"/>
        <v>0</v>
      </c>
    </row>
    <row r="61" spans="1:15" ht="17.25" customHeight="1" x14ac:dyDescent="0.2">
      <c r="A61" s="8" t="s">
        <v>19</v>
      </c>
      <c r="B61" s="52"/>
      <c r="C61" s="52"/>
      <c r="D61" s="55"/>
      <c r="E61" s="55"/>
      <c r="F61" s="55"/>
      <c r="G61" s="55"/>
      <c r="H61" s="55"/>
      <c r="I61" s="55"/>
      <c r="J61" s="55"/>
      <c r="K61" s="55"/>
      <c r="L61" s="37">
        <f>((F61)/(E61+F61+(Jan!E61+Fev!E61+Mar!E61+Abr!E61+Mai!E61+Jun!E61+Jul!E61+Ago!E61+Set!E61+Out!E61+Nov!E61)))</f>
        <v>0</v>
      </c>
      <c r="M61" s="37">
        <f t="shared" si="0"/>
        <v>0</v>
      </c>
      <c r="N61" s="37">
        <f t="shared" si="1"/>
        <v>0</v>
      </c>
      <c r="O61" s="38" t="s">
        <v>16</v>
      </c>
    </row>
    <row r="62" spans="1:15" ht="17.25" customHeight="1" x14ac:dyDescent="0.2">
      <c r="A62" s="8" t="s">
        <v>20</v>
      </c>
      <c r="B62" s="52"/>
      <c r="C62" s="52"/>
      <c r="D62" s="55"/>
      <c r="E62" s="55"/>
      <c r="F62" s="55"/>
      <c r="G62" s="55"/>
      <c r="H62" s="55"/>
      <c r="I62" s="55"/>
      <c r="J62" s="55"/>
      <c r="K62" s="55"/>
      <c r="L62" s="37">
        <f>((F62)/(E62+F62+(Jan!E62+Fev!E62+Mar!E62+Abr!E62+Mai!E62+Jun!E62+Jul!E62+Ago!E62+Set!E62+Out!E62+Nov!E62)))</f>
        <v>0</v>
      </c>
      <c r="M62" s="37">
        <f t="shared" si="0"/>
        <v>0</v>
      </c>
      <c r="N62" s="37">
        <f t="shared" si="1"/>
        <v>0</v>
      </c>
      <c r="O62" s="38" t="s">
        <v>16</v>
      </c>
    </row>
    <row r="63" spans="1:15" ht="17.25" customHeight="1" x14ac:dyDescent="0.2">
      <c r="A63" s="8" t="s">
        <v>21</v>
      </c>
      <c r="B63" s="52"/>
      <c r="C63" s="52"/>
      <c r="D63" s="55"/>
      <c r="E63" s="55"/>
      <c r="F63" s="55"/>
      <c r="G63" s="55"/>
      <c r="H63" s="55"/>
      <c r="I63" s="55"/>
      <c r="J63" s="55"/>
      <c r="K63" s="55"/>
      <c r="L63" s="37">
        <f>((F63)/(E63+F63+(Jan!E63+Fev!E63+Mar!E63+Abr!E63+Mai!E63+Jun!E63+Jul!E63+Ago!E63+Set!E63+Out!E63+Nov!E63)))</f>
        <v>0</v>
      </c>
      <c r="M63" s="37">
        <f t="shared" si="0"/>
        <v>0</v>
      </c>
      <c r="N63" s="37">
        <f t="shared" si="1"/>
        <v>0</v>
      </c>
      <c r="O63" s="38">
        <f t="shared" ref="O63:O64" si="3">IF(J63=0,0%,I63/J63)</f>
        <v>0</v>
      </c>
    </row>
    <row r="64" spans="1:15" ht="12.75" customHeight="1" x14ac:dyDescent="0.2">
      <c r="A64" s="8" t="s">
        <v>22</v>
      </c>
      <c r="B64" s="52"/>
      <c r="C64" s="52"/>
      <c r="D64" s="55"/>
      <c r="E64" s="55"/>
      <c r="F64" s="55"/>
      <c r="G64" s="55"/>
      <c r="H64" s="55"/>
      <c r="I64" s="55"/>
      <c r="J64" s="55"/>
      <c r="K64" s="55"/>
      <c r="L64" s="37">
        <f>((F64)/(E64+F64+(Jan!E64+Fev!E64+Mar!E64+Abr!E64+Mai!E64+Jun!E64+Jul!E64+Ago!E64+Set!E64+Out!E64+Nov!E64)))</f>
        <v>0</v>
      </c>
      <c r="M64" s="37">
        <f t="shared" si="0"/>
        <v>0</v>
      </c>
      <c r="N64" s="37">
        <f t="shared" si="1"/>
        <v>0</v>
      </c>
      <c r="O64" s="38">
        <f t="shared" si="3"/>
        <v>0</v>
      </c>
    </row>
    <row r="65" spans="1:15" ht="17.25" customHeight="1" x14ac:dyDescent="0.2">
      <c r="A65" s="8" t="s">
        <v>23</v>
      </c>
      <c r="B65" s="52"/>
      <c r="C65" s="52"/>
      <c r="D65" s="55"/>
      <c r="E65" s="55"/>
      <c r="F65" s="55"/>
      <c r="G65" s="55"/>
      <c r="H65" s="55"/>
      <c r="I65" s="55"/>
      <c r="J65" s="55"/>
      <c r="K65" s="55"/>
      <c r="L65" s="37">
        <f>((F65)/(E65+F65+(Jan!E65+Fev!E65+Mar!E65+Abr!E65+Mai!E65+Jun!E65+Jul!E65+Ago!E65+Set!E65+Out!E65+Nov!E65)))</f>
        <v>0</v>
      </c>
      <c r="M65" s="37">
        <f t="shared" si="0"/>
        <v>0</v>
      </c>
      <c r="N65" s="37">
        <f t="shared" si="1"/>
        <v>0</v>
      </c>
      <c r="O65" s="38" t="s">
        <v>16</v>
      </c>
    </row>
    <row r="66" spans="1:15" ht="12.75" customHeight="1" x14ac:dyDescent="0.2">
      <c r="A66" s="8" t="s">
        <v>24</v>
      </c>
      <c r="B66" s="52"/>
      <c r="C66" s="52"/>
      <c r="D66" s="55"/>
      <c r="E66" s="55"/>
      <c r="F66" s="55"/>
      <c r="G66" s="55"/>
      <c r="H66" s="55"/>
      <c r="I66" s="55"/>
      <c r="J66" s="55"/>
      <c r="K66" s="55"/>
      <c r="L66" s="37">
        <f>((F66)/(E66+F66+(Jan!E66+Fev!E66+Mar!E66+Abr!E66+Mai!E66+Jun!E66+Jul!E66+Ago!E66+Set!E66+Out!E66+Nov!E66)))</f>
        <v>0</v>
      </c>
      <c r="M66" s="37">
        <f t="shared" si="0"/>
        <v>0</v>
      </c>
      <c r="N66" s="37">
        <f t="shared" si="1"/>
        <v>0</v>
      </c>
      <c r="O66" s="38">
        <f t="shared" ref="O66:O67" si="4">IF(J66=0,0%,I66/J66)</f>
        <v>0</v>
      </c>
    </row>
    <row r="67" spans="1:15" ht="12.75" customHeight="1" x14ac:dyDescent="0.2">
      <c r="A67" s="8" t="s">
        <v>25</v>
      </c>
      <c r="B67" s="52"/>
      <c r="C67" s="52"/>
      <c r="D67" s="55"/>
      <c r="E67" s="55"/>
      <c r="F67" s="55"/>
      <c r="G67" s="55"/>
      <c r="H67" s="55"/>
      <c r="I67" s="55"/>
      <c r="J67" s="55"/>
      <c r="K67" s="55"/>
      <c r="L67" s="37">
        <f>((F67)/(E67+F67+(Jan!E67+Fev!E67+Mar!E67+Abr!E67+Mai!E67+Jun!E67+Jul!E67+Ago!E67+Set!E67+Out!E67+Nov!E67)))</f>
        <v>0</v>
      </c>
      <c r="M67" s="37">
        <f t="shared" si="0"/>
        <v>0</v>
      </c>
      <c r="N67" s="37">
        <f t="shared" si="1"/>
        <v>0</v>
      </c>
      <c r="O67" s="38">
        <f t="shared" si="4"/>
        <v>0</v>
      </c>
    </row>
    <row r="68" spans="1:15" ht="12.75" customHeight="1" x14ac:dyDescent="0.2">
      <c r="A68" s="12" t="s">
        <v>26</v>
      </c>
      <c r="B68" s="52"/>
      <c r="C68" s="52"/>
      <c r="D68" s="55"/>
      <c r="E68" s="55"/>
      <c r="F68" s="55"/>
      <c r="G68" s="55"/>
      <c r="H68" s="55"/>
      <c r="I68" s="55"/>
      <c r="J68" s="55"/>
      <c r="K68" s="55"/>
      <c r="L68" s="37">
        <f>((F68)/(E68+F68+(Jan!E68+Fev!E68+Mar!E68+Abr!E68+Mai!E68+Jun!E68+Jul!E68+Ago!E68+Set!E68+Out!E68+Nov!E68)))</f>
        <v>0</v>
      </c>
      <c r="M68" s="37">
        <f t="shared" si="0"/>
        <v>0</v>
      </c>
      <c r="N68" s="37">
        <f t="shared" si="1"/>
        <v>0</v>
      </c>
      <c r="O68" s="38" t="s">
        <v>16</v>
      </c>
    </row>
    <row r="69" spans="1:15" ht="17.25" customHeight="1" x14ac:dyDescent="0.2">
      <c r="A69" s="8" t="s">
        <v>27</v>
      </c>
      <c r="B69" s="52"/>
      <c r="C69" s="52"/>
      <c r="D69" s="55"/>
      <c r="E69" s="55"/>
      <c r="F69" s="55"/>
      <c r="G69" s="55"/>
      <c r="H69" s="55"/>
      <c r="I69" s="55"/>
      <c r="J69" s="55"/>
      <c r="K69" s="55"/>
      <c r="L69" s="37">
        <f>((F69)/(E69+F69+(Jan!E69+Fev!E69+Mar!E69+Abr!E69+Mai!E69+Jun!E69+Jul!E69+Ago!E69+Set!E69+Out!E69+Nov!E69)))</f>
        <v>0</v>
      </c>
      <c r="M69" s="37">
        <f t="shared" si="0"/>
        <v>0</v>
      </c>
      <c r="N69" s="37">
        <f t="shared" si="1"/>
        <v>0</v>
      </c>
      <c r="O69" s="38">
        <f t="shared" ref="O69:O81" si="5">IF(J69=0,0%,I69/J69)</f>
        <v>0</v>
      </c>
    </row>
    <row r="70" spans="1:15" ht="17.25" customHeight="1" x14ac:dyDescent="0.2">
      <c r="A70" s="8" t="s">
        <v>28</v>
      </c>
      <c r="B70" s="52"/>
      <c r="C70" s="52"/>
      <c r="D70" s="55"/>
      <c r="E70" s="55"/>
      <c r="F70" s="55"/>
      <c r="G70" s="55"/>
      <c r="H70" s="55"/>
      <c r="I70" s="55"/>
      <c r="J70" s="55"/>
      <c r="K70" s="55"/>
      <c r="L70" s="37">
        <f>((F70)/(E70+F70+(Jan!E70+Fev!E70+Mar!E70+Abr!E70+Mai!E70+Jun!E70+Jul!E70+Ago!E70+Set!E70+Out!E70+Nov!E70)))</f>
        <v>0</v>
      </c>
      <c r="M70" s="37">
        <f t="shared" si="0"/>
        <v>0</v>
      </c>
      <c r="N70" s="37">
        <f t="shared" si="1"/>
        <v>0</v>
      </c>
      <c r="O70" s="38">
        <f t="shared" si="5"/>
        <v>0</v>
      </c>
    </row>
    <row r="71" spans="1:15" ht="17.25" customHeight="1" x14ac:dyDescent="0.2">
      <c r="A71" s="8" t="s">
        <v>29</v>
      </c>
      <c r="B71" s="52"/>
      <c r="C71" s="52"/>
      <c r="D71" s="55"/>
      <c r="E71" s="55"/>
      <c r="F71" s="55"/>
      <c r="G71" s="55"/>
      <c r="H71" s="55"/>
      <c r="I71" s="55"/>
      <c r="J71" s="55"/>
      <c r="K71" s="55"/>
      <c r="L71" s="37">
        <f>((F71)/(E71+F71+(Jan!E71+Fev!E71+Mar!E71+Abr!E71+Mai!E71+Jun!E71+Jul!E71+Ago!E71+Set!E71+Out!E71+Nov!E71)))</f>
        <v>0</v>
      </c>
      <c r="M71" s="37">
        <f t="shared" si="0"/>
        <v>0</v>
      </c>
      <c r="N71" s="37">
        <f t="shared" si="1"/>
        <v>0</v>
      </c>
      <c r="O71" s="38">
        <f t="shared" si="5"/>
        <v>0</v>
      </c>
    </row>
    <row r="72" spans="1:15" ht="17.25" customHeight="1" x14ac:dyDescent="0.2">
      <c r="A72" s="8" t="s">
        <v>30</v>
      </c>
      <c r="B72" s="52"/>
      <c r="C72" s="52"/>
      <c r="D72" s="55"/>
      <c r="E72" s="55"/>
      <c r="F72" s="55"/>
      <c r="G72" s="55"/>
      <c r="H72" s="55"/>
      <c r="I72" s="55"/>
      <c r="J72" s="55"/>
      <c r="K72" s="55"/>
      <c r="L72" s="37">
        <f>((F72)/(E72+F72+(Jan!E72+Fev!E72+Mar!E72+Abr!E72+Mai!E72+Jun!E72+Jul!E72+Ago!E72+Set!E72+Out!E72+Nov!E72)))</f>
        <v>0</v>
      </c>
      <c r="M72" s="37">
        <f t="shared" si="0"/>
        <v>0</v>
      </c>
      <c r="N72" s="37">
        <f t="shared" si="1"/>
        <v>0</v>
      </c>
      <c r="O72" s="38">
        <f t="shared" si="5"/>
        <v>0</v>
      </c>
    </row>
    <row r="73" spans="1:15" ht="17.25" customHeight="1" x14ac:dyDescent="0.2">
      <c r="A73" s="8" t="s">
        <v>31</v>
      </c>
      <c r="B73" s="52"/>
      <c r="C73" s="52"/>
      <c r="D73" s="55"/>
      <c r="E73" s="55"/>
      <c r="F73" s="55"/>
      <c r="G73" s="55"/>
      <c r="H73" s="55"/>
      <c r="I73" s="55"/>
      <c r="J73" s="55"/>
      <c r="K73" s="55"/>
      <c r="L73" s="37">
        <f>((F73)/(E73+F73+(Jan!E73+Fev!E73+Mar!E73+Abr!E73+Mai!E73+Jun!E73+Jul!E73+Ago!E73+Set!E73+Out!E73+Nov!E73)))</f>
        <v>0</v>
      </c>
      <c r="M73" s="37">
        <f t="shared" si="0"/>
        <v>0</v>
      </c>
      <c r="N73" s="37">
        <f t="shared" si="1"/>
        <v>0</v>
      </c>
      <c r="O73" s="38">
        <f t="shared" si="5"/>
        <v>0</v>
      </c>
    </row>
    <row r="74" spans="1:15" ht="17.25" customHeight="1" x14ac:dyDescent="0.2">
      <c r="A74" s="8" t="s">
        <v>32</v>
      </c>
      <c r="B74" s="52"/>
      <c r="C74" s="52"/>
      <c r="D74" s="55"/>
      <c r="E74" s="55"/>
      <c r="F74" s="55"/>
      <c r="G74" s="55"/>
      <c r="H74" s="55"/>
      <c r="I74" s="55"/>
      <c r="J74" s="55"/>
      <c r="K74" s="55"/>
      <c r="L74" s="37">
        <f>((F74)/(E74+F74+(Jan!E74+Fev!E74+Mar!E74+Abr!E74+Mai!E74+Jun!E74+Jul!E74+Ago!E74+Set!E74+Out!E74+Nov!E74)))</f>
        <v>0</v>
      </c>
      <c r="M74" s="37">
        <f t="shared" si="0"/>
        <v>0</v>
      </c>
      <c r="N74" s="37">
        <f t="shared" si="1"/>
        <v>0</v>
      </c>
      <c r="O74" s="38">
        <f t="shared" si="5"/>
        <v>0</v>
      </c>
    </row>
    <row r="75" spans="1:15" ht="17.25" customHeight="1" x14ac:dyDescent="0.2">
      <c r="A75" s="13" t="s">
        <v>33</v>
      </c>
      <c r="B75" s="52"/>
      <c r="C75" s="52"/>
      <c r="D75" s="55"/>
      <c r="E75" s="55"/>
      <c r="F75" s="55"/>
      <c r="G75" s="55"/>
      <c r="H75" s="55"/>
      <c r="I75" s="55"/>
      <c r="J75" s="55"/>
      <c r="K75" s="55"/>
      <c r="L75" s="37">
        <f>((F75)/(E75+F75+(Jan!E75+Fev!E75+Mar!E75+Abr!E75+Mai!E75+Jun!E75+Jul!E75+Ago!E75+Set!E75+Out!E75+Nov!E75)))</f>
        <v>0</v>
      </c>
      <c r="M75" s="37">
        <f t="shared" si="0"/>
        <v>0</v>
      </c>
      <c r="N75" s="37">
        <f t="shared" si="1"/>
        <v>0</v>
      </c>
      <c r="O75" s="38">
        <f t="shared" si="5"/>
        <v>0</v>
      </c>
    </row>
    <row r="76" spans="1:15" ht="17.25" customHeight="1" x14ac:dyDescent="0.2">
      <c r="A76" s="13" t="s">
        <v>34</v>
      </c>
      <c r="B76" s="52"/>
      <c r="C76" s="52"/>
      <c r="D76" s="55"/>
      <c r="E76" s="55"/>
      <c r="F76" s="55"/>
      <c r="G76" s="55"/>
      <c r="H76" s="55"/>
      <c r="I76" s="55"/>
      <c r="J76" s="55"/>
      <c r="K76" s="55"/>
      <c r="L76" s="37">
        <f>((F76)/(E76+F76+(Jan!E76+Fev!E76+Mar!E76+Abr!E76+Mai!E76+Jun!E76+Jul!E76+Ago!E76+Set!E76+Out!E76+Nov!E76)))</f>
        <v>0</v>
      </c>
      <c r="M76" s="37">
        <f t="shared" si="0"/>
        <v>0</v>
      </c>
      <c r="N76" s="37">
        <f t="shared" si="1"/>
        <v>0</v>
      </c>
      <c r="O76" s="38">
        <f t="shared" si="5"/>
        <v>0</v>
      </c>
    </row>
    <row r="77" spans="1:15" ht="17.25" customHeight="1" x14ac:dyDescent="0.2">
      <c r="A77" s="13" t="s">
        <v>35</v>
      </c>
      <c r="B77" s="52"/>
      <c r="C77" s="52"/>
      <c r="D77" s="55"/>
      <c r="E77" s="55"/>
      <c r="F77" s="55"/>
      <c r="G77" s="55"/>
      <c r="H77" s="55"/>
      <c r="I77" s="55"/>
      <c r="J77" s="55"/>
      <c r="K77" s="55"/>
      <c r="L77" s="37">
        <f>((F77)/(E77+F77+(Jan!E77+Fev!E77+Mar!E77+Abr!E77+Mai!E77+Jun!E77+Jul!E77+Ago!E77+Set!E77+Out!E77+Nov!E77)))</f>
        <v>0</v>
      </c>
      <c r="M77" s="37">
        <f t="shared" si="0"/>
        <v>0</v>
      </c>
      <c r="N77" s="37">
        <f t="shared" si="1"/>
        <v>0</v>
      </c>
      <c r="O77" s="38">
        <f t="shared" si="5"/>
        <v>0</v>
      </c>
    </row>
    <row r="78" spans="1:15" ht="17.25" customHeight="1" x14ac:dyDescent="0.2">
      <c r="A78" s="13" t="s">
        <v>36</v>
      </c>
      <c r="B78" s="52"/>
      <c r="C78" s="52"/>
      <c r="D78" s="55"/>
      <c r="E78" s="55"/>
      <c r="F78" s="55"/>
      <c r="G78" s="55"/>
      <c r="H78" s="55"/>
      <c r="I78" s="55"/>
      <c r="J78" s="55"/>
      <c r="K78" s="55"/>
      <c r="L78" s="37">
        <f>((F78)/(E78+F78+(Jan!E78+Fev!E78+Mar!E78+Abr!E78+Mai!E78+Jun!E78+Jul!E78+Ago!E78+Set!E78+Out!E78+Nov!E78)))</f>
        <v>0</v>
      </c>
      <c r="M78" s="37">
        <f t="shared" si="0"/>
        <v>0</v>
      </c>
      <c r="N78" s="37">
        <f t="shared" si="1"/>
        <v>0</v>
      </c>
      <c r="O78" s="38">
        <f t="shared" si="5"/>
        <v>0</v>
      </c>
    </row>
    <row r="79" spans="1:15" ht="17.25" customHeight="1" x14ac:dyDescent="0.2">
      <c r="A79" s="13" t="s">
        <v>37</v>
      </c>
      <c r="B79" s="52"/>
      <c r="C79" s="52"/>
      <c r="D79" s="55"/>
      <c r="E79" s="55"/>
      <c r="F79" s="55"/>
      <c r="G79" s="55"/>
      <c r="H79" s="55"/>
      <c r="I79" s="55"/>
      <c r="J79" s="55"/>
      <c r="K79" s="55"/>
      <c r="L79" s="37">
        <f>((F79)/(E79+F79+(Jan!E79+Fev!E79+Mar!E79+Abr!E79+Mai!E79+Jun!E79+Jul!E79+Ago!E79+Set!E79+Out!E79+Nov!E79)))</f>
        <v>0</v>
      </c>
      <c r="M79" s="37">
        <f t="shared" si="0"/>
        <v>0</v>
      </c>
      <c r="N79" s="37">
        <f t="shared" si="1"/>
        <v>0</v>
      </c>
      <c r="O79" s="38">
        <f t="shared" si="5"/>
        <v>0</v>
      </c>
    </row>
    <row r="80" spans="1:15" ht="17.25" customHeight="1" x14ac:dyDescent="0.2">
      <c r="A80" s="13" t="s">
        <v>38</v>
      </c>
      <c r="B80" s="52"/>
      <c r="C80" s="52"/>
      <c r="D80" s="55"/>
      <c r="E80" s="55"/>
      <c r="F80" s="55"/>
      <c r="G80" s="55"/>
      <c r="H80" s="55"/>
      <c r="I80" s="55"/>
      <c r="J80" s="55"/>
      <c r="K80" s="55"/>
      <c r="L80" s="37">
        <f>((F80)/(E80+F80+(Jan!E80+Fev!E80+Mar!E80+Abr!E80+Mai!E80+Jun!E80+Jul!E80+Ago!E80+Set!E80+Out!E80+Nov!E80)))</f>
        <v>0</v>
      </c>
      <c r="M80" s="37">
        <f t="shared" si="0"/>
        <v>0</v>
      </c>
      <c r="N80" s="37">
        <f t="shared" si="1"/>
        <v>0</v>
      </c>
      <c r="O80" s="38">
        <f t="shared" si="5"/>
        <v>0</v>
      </c>
    </row>
    <row r="81" spans="1:15" ht="17.25" customHeight="1" x14ac:dyDescent="0.2">
      <c r="A81" s="13" t="s">
        <v>39</v>
      </c>
      <c r="B81" s="52"/>
      <c r="C81" s="52"/>
      <c r="D81" s="55"/>
      <c r="E81" s="55"/>
      <c r="F81" s="55"/>
      <c r="G81" s="55"/>
      <c r="H81" s="55"/>
      <c r="I81" s="55"/>
      <c r="J81" s="55"/>
      <c r="K81" s="55"/>
      <c r="L81" s="37">
        <f>((F81)/(E81+F81+(Jan!E81+Fev!E81+Mar!E81+Abr!E81+Mai!E81+Jun!E81+Jul!E81+Ago!E81+Set!E81+Out!E81+Nov!E81)))</f>
        <v>0</v>
      </c>
      <c r="M81" s="37">
        <f t="shared" si="0"/>
        <v>0</v>
      </c>
      <c r="N81" s="37">
        <f t="shared" si="1"/>
        <v>0</v>
      </c>
      <c r="O81" s="38">
        <f t="shared" si="5"/>
        <v>0</v>
      </c>
    </row>
    <row r="82" spans="1:15" ht="12.75" customHeight="1" x14ac:dyDescent="0.2">
      <c r="A82" s="13" t="s">
        <v>40</v>
      </c>
      <c r="B82" s="52"/>
      <c r="C82" s="52"/>
      <c r="D82" s="55"/>
      <c r="E82" s="55"/>
      <c r="F82" s="55"/>
      <c r="G82" s="55"/>
      <c r="H82" s="55"/>
      <c r="I82" s="55"/>
      <c r="J82" s="55"/>
      <c r="K82" s="55"/>
      <c r="L82" s="37">
        <f>((F82)/(E82+F82+(Jan!E82+Fev!E82+Mar!E82+Abr!E82+Mai!E82+Jun!E82+Jul!E82+Ago!E82+Set!E82+Out!E82+Nov!E82)))</f>
        <v>0</v>
      </c>
      <c r="M82" s="37">
        <f t="shared" si="0"/>
        <v>0</v>
      </c>
      <c r="N82" s="37">
        <f t="shared" si="1"/>
        <v>0</v>
      </c>
      <c r="O82" s="38" t="s">
        <v>16</v>
      </c>
    </row>
    <row r="83" spans="1:15" ht="20.25" customHeight="1" x14ac:dyDescent="0.2">
      <c r="A83" s="13" t="s">
        <v>41</v>
      </c>
      <c r="B83" s="52"/>
      <c r="C83" s="52"/>
      <c r="D83" s="55"/>
      <c r="E83" s="55"/>
      <c r="F83" s="55"/>
      <c r="G83" s="55"/>
      <c r="H83" s="55"/>
      <c r="I83" s="55"/>
      <c r="J83" s="55"/>
      <c r="K83" s="55"/>
      <c r="L83" s="37">
        <f>((F83)/(E83+F83+(Jan!E83+Fev!E83+Mar!E83+Abr!E83+Mai!E83+Jun!E83+Jul!E83+Ago!E83+Set!E83+Out!E83+Nov!E83)))</f>
        <v>0</v>
      </c>
      <c r="M83" s="37">
        <f t="shared" si="0"/>
        <v>0</v>
      </c>
      <c r="N83" s="37">
        <f t="shared" si="1"/>
        <v>0</v>
      </c>
      <c r="O83" s="38" t="s">
        <v>16</v>
      </c>
    </row>
    <row r="84" spans="1:15" ht="12.75" customHeight="1" x14ac:dyDescent="0.2">
      <c r="A84" s="13" t="s">
        <v>42</v>
      </c>
      <c r="B84" s="52"/>
      <c r="C84" s="52"/>
      <c r="D84" s="55"/>
      <c r="E84" s="55"/>
      <c r="F84" s="55"/>
      <c r="G84" s="55"/>
      <c r="H84" s="55"/>
      <c r="I84" s="55"/>
      <c r="J84" s="55"/>
      <c r="K84" s="55"/>
      <c r="L84" s="37">
        <f>((F84)/(E84+F84+(Jan!E84+Fev!E84+Mar!E84+Abr!E84+Mai!E84+Jun!E84+Jul!E84+Ago!E84+Set!E84+Out!E84+Nov!E84)))</f>
        <v>0</v>
      </c>
      <c r="M84" s="37">
        <f t="shared" si="0"/>
        <v>0</v>
      </c>
      <c r="N84" s="37">
        <f t="shared" si="1"/>
        <v>0</v>
      </c>
      <c r="O84" s="38" t="s">
        <v>16</v>
      </c>
    </row>
    <row r="85" spans="1:15" ht="12.75" customHeight="1" x14ac:dyDescent="0.2">
      <c r="A85" s="13" t="s">
        <v>43</v>
      </c>
      <c r="B85" s="52"/>
      <c r="C85" s="52"/>
      <c r="D85" s="55"/>
      <c r="E85" s="55"/>
      <c r="F85" s="55"/>
      <c r="G85" s="55"/>
      <c r="H85" s="55"/>
      <c r="I85" s="55"/>
      <c r="J85" s="55"/>
      <c r="K85" s="55"/>
      <c r="L85" s="37">
        <f>((F85)/(E85+F85+(Jan!E85+Fev!E85+Mar!E85+Abr!E85+Mai!E85+Jun!E85+Jul!E85+Ago!E85+Set!E85+Out!E85+Nov!E85)))</f>
        <v>0</v>
      </c>
      <c r="M85" s="37">
        <f t="shared" si="0"/>
        <v>0</v>
      </c>
      <c r="N85" s="37">
        <f t="shared" si="1"/>
        <v>0</v>
      </c>
      <c r="O85" s="38" t="s">
        <v>16</v>
      </c>
    </row>
    <row r="86" spans="1:15" ht="12.75" customHeight="1" x14ac:dyDescent="0.2">
      <c r="A86" s="13" t="s">
        <v>44</v>
      </c>
      <c r="B86" s="52"/>
      <c r="C86" s="52"/>
      <c r="D86" s="55"/>
      <c r="E86" s="55"/>
      <c r="F86" s="55"/>
      <c r="G86" s="55"/>
      <c r="H86" s="55"/>
      <c r="I86" s="55"/>
      <c r="J86" s="55"/>
      <c r="K86" s="55"/>
      <c r="L86" s="37">
        <f>((F86)/(E86+F86+(Jan!E86+Fev!E86+Mar!E86+Abr!E86+Mai!E86+Jun!E86+Jul!E86+Ago!E86+Set!E86+Out!E86+Nov!E86)))</f>
        <v>0</v>
      </c>
      <c r="M86" s="37">
        <f t="shared" si="0"/>
        <v>0</v>
      </c>
      <c r="N86" s="37">
        <f t="shared" si="1"/>
        <v>0</v>
      </c>
      <c r="O86" s="38" t="s">
        <v>16</v>
      </c>
    </row>
    <row r="87" spans="1:15" ht="21" customHeight="1" x14ac:dyDescent="0.2">
      <c r="A87" s="13" t="s">
        <v>45</v>
      </c>
      <c r="B87" s="52"/>
      <c r="C87" s="52"/>
      <c r="D87" s="55"/>
      <c r="E87" s="55"/>
      <c r="F87" s="55"/>
      <c r="G87" s="55"/>
      <c r="H87" s="55"/>
      <c r="I87" s="55"/>
      <c r="J87" s="55"/>
      <c r="K87" s="55"/>
      <c r="L87" s="37">
        <f>((F87)/(E87+F87+(Jan!E87+Fev!E87+Mar!E87+Abr!E87+Mai!E87+Jun!E87+Jul!E87+Ago!E87+Set!E87+Out!E87+Nov!E87)))</f>
        <v>0</v>
      </c>
      <c r="M87" s="37">
        <f t="shared" si="0"/>
        <v>0</v>
      </c>
      <c r="N87" s="37">
        <f t="shared" si="1"/>
        <v>0</v>
      </c>
      <c r="O87" s="38" t="s">
        <v>16</v>
      </c>
    </row>
    <row r="88" spans="1:15" ht="23.25" customHeight="1" x14ac:dyDescent="0.2">
      <c r="A88" s="13" t="s">
        <v>46</v>
      </c>
      <c r="B88" s="52"/>
      <c r="C88" s="52"/>
      <c r="D88" s="55"/>
      <c r="E88" s="55"/>
      <c r="F88" s="55"/>
      <c r="G88" s="55"/>
      <c r="H88" s="55"/>
      <c r="I88" s="55"/>
      <c r="J88" s="55"/>
      <c r="K88" s="55"/>
      <c r="L88" s="37">
        <f>((F88)/(E88+F88+(Jan!E88+Fev!E88+Mar!E88+Abr!E88+Mai!E88+Jun!E88+Jul!E88+Ago!E88+Set!E88+Out!E88+Nov!E88)))</f>
        <v>0</v>
      </c>
      <c r="M88" s="37">
        <f t="shared" si="0"/>
        <v>0</v>
      </c>
      <c r="N88" s="37">
        <f t="shared" si="1"/>
        <v>0</v>
      </c>
      <c r="O88" s="38" t="s">
        <v>16</v>
      </c>
    </row>
    <row r="89" spans="1:15" ht="105" customHeight="1" x14ac:dyDescent="0.2">
      <c r="A89" s="4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5</v>
      </c>
      <c r="G89" s="5" t="s">
        <v>6</v>
      </c>
      <c r="H89" s="5" t="s">
        <v>7</v>
      </c>
      <c r="I89" s="5" t="s">
        <v>8</v>
      </c>
      <c r="J89" s="5" t="s">
        <v>9</v>
      </c>
      <c r="K89" s="5" t="s">
        <v>10</v>
      </c>
      <c r="L89" s="6" t="s">
        <v>11</v>
      </c>
      <c r="M89" s="6" t="s">
        <v>12</v>
      </c>
      <c r="N89" s="6" t="s">
        <v>13</v>
      </c>
      <c r="O89" s="7" t="s">
        <v>14</v>
      </c>
    </row>
    <row r="90" spans="1:15" ht="20.25" customHeight="1" x14ac:dyDescent="0.2">
      <c r="A90" s="13" t="s">
        <v>48</v>
      </c>
      <c r="B90" s="52"/>
      <c r="C90" s="52"/>
      <c r="D90" s="55"/>
      <c r="E90" s="55"/>
      <c r="F90" s="55"/>
      <c r="G90" s="55"/>
      <c r="H90" s="55"/>
      <c r="I90" s="55"/>
      <c r="J90" s="55"/>
      <c r="K90" s="55"/>
      <c r="L90" s="37">
        <f>((F90)/(E90+F90+(Jan!E90+Fev!E90+Mar!E90+Abr!E90+Mai!E90+Jun!E90+Jul!E90+Ago!E90+Set!E90+Out!E90+Nov!E90)))</f>
        <v>0</v>
      </c>
      <c r="M90" s="37">
        <f t="shared" ref="M90:M122" si="6">IF(D90=0,0%,(J90)/D90)</f>
        <v>0</v>
      </c>
      <c r="N90" s="37">
        <f t="shared" ref="N90:N122" si="7">IF(D90=0,0%,(E90)/D90)</f>
        <v>0</v>
      </c>
      <c r="O90" s="38" t="s">
        <v>16</v>
      </c>
    </row>
    <row r="91" spans="1:15" ht="17.25" customHeight="1" x14ac:dyDescent="0.2">
      <c r="A91" s="13" t="s">
        <v>49</v>
      </c>
      <c r="B91" s="52"/>
      <c r="C91" s="52"/>
      <c r="D91" s="55"/>
      <c r="E91" s="55"/>
      <c r="F91" s="55"/>
      <c r="G91" s="55"/>
      <c r="H91" s="55"/>
      <c r="I91" s="55"/>
      <c r="J91" s="55"/>
      <c r="K91" s="55"/>
      <c r="L91" s="37">
        <f>((F91)/(E91+F91+(Jan!E91+Fev!E91+Mar!E91+Abr!E91+Mai!E91+Jun!E91+Jul!E91+Ago!E91+Set!E91+Out!E91+Nov!E91)))</f>
        <v>0</v>
      </c>
      <c r="M91" s="37">
        <f t="shared" si="6"/>
        <v>0</v>
      </c>
      <c r="N91" s="37">
        <f t="shared" si="7"/>
        <v>0</v>
      </c>
      <c r="O91" s="38">
        <f t="shared" ref="O91:O96" si="8">IF(J91=0,0%,I91/J91)</f>
        <v>0</v>
      </c>
    </row>
    <row r="92" spans="1:15" ht="17.25" customHeight="1" x14ac:dyDescent="0.2">
      <c r="A92" s="13" t="s">
        <v>50</v>
      </c>
      <c r="B92" s="52"/>
      <c r="C92" s="52"/>
      <c r="D92" s="55"/>
      <c r="E92" s="55"/>
      <c r="F92" s="55"/>
      <c r="G92" s="55"/>
      <c r="H92" s="55"/>
      <c r="I92" s="55"/>
      <c r="J92" s="55"/>
      <c r="K92" s="55"/>
      <c r="L92" s="37">
        <f>((F92)/(E92+F92+(Jan!E92+Fev!E92+Mar!E92+Abr!E92+Mai!E92+Jun!E92+Jul!E92+Ago!E92+Set!E92+Out!E92+Nov!E92)))</f>
        <v>0</v>
      </c>
      <c r="M92" s="37">
        <f t="shared" si="6"/>
        <v>0</v>
      </c>
      <c r="N92" s="37">
        <f t="shared" si="7"/>
        <v>0</v>
      </c>
      <c r="O92" s="38">
        <f t="shared" si="8"/>
        <v>0</v>
      </c>
    </row>
    <row r="93" spans="1:15" ht="17.25" customHeight="1" x14ac:dyDescent="0.2">
      <c r="A93" s="13" t="s">
        <v>51</v>
      </c>
      <c r="B93" s="52"/>
      <c r="C93" s="52"/>
      <c r="D93" s="55"/>
      <c r="E93" s="55"/>
      <c r="F93" s="55"/>
      <c r="G93" s="55"/>
      <c r="H93" s="55"/>
      <c r="I93" s="55"/>
      <c r="J93" s="55"/>
      <c r="K93" s="55"/>
      <c r="L93" s="37">
        <f>((F93)/(E93+F93+(Jan!E93+Fev!E93+Mar!E93+Abr!E93+Mai!E93+Jun!E93+Jul!E93+Ago!E93+Set!E93+Out!E93+Nov!E93)))</f>
        <v>0</v>
      </c>
      <c r="M93" s="37">
        <f t="shared" si="6"/>
        <v>0</v>
      </c>
      <c r="N93" s="37">
        <f t="shared" si="7"/>
        <v>0</v>
      </c>
      <c r="O93" s="38">
        <f t="shared" si="8"/>
        <v>0</v>
      </c>
    </row>
    <row r="94" spans="1:15" ht="17.25" customHeight="1" x14ac:dyDescent="0.2">
      <c r="A94" s="13" t="s">
        <v>52</v>
      </c>
      <c r="B94" s="52"/>
      <c r="C94" s="52"/>
      <c r="D94" s="55"/>
      <c r="E94" s="55"/>
      <c r="F94" s="55"/>
      <c r="G94" s="55"/>
      <c r="H94" s="55"/>
      <c r="I94" s="55"/>
      <c r="J94" s="55"/>
      <c r="K94" s="55"/>
      <c r="L94" s="37">
        <f>((F94)/(E94+F94+(Jan!E94+Fev!E94+Mar!E94+Abr!E94+Mai!E94+Jun!E94+Jul!E94+Ago!E94+Set!E94+Out!E94+Nov!E94)))</f>
        <v>0</v>
      </c>
      <c r="M94" s="37">
        <f t="shared" si="6"/>
        <v>0</v>
      </c>
      <c r="N94" s="37">
        <f t="shared" si="7"/>
        <v>0</v>
      </c>
      <c r="O94" s="38">
        <f t="shared" si="8"/>
        <v>0</v>
      </c>
    </row>
    <row r="95" spans="1:15" ht="17.25" customHeight="1" x14ac:dyDescent="0.2">
      <c r="A95" s="13" t="s">
        <v>53</v>
      </c>
      <c r="B95" s="52"/>
      <c r="C95" s="52"/>
      <c r="D95" s="55"/>
      <c r="E95" s="55"/>
      <c r="F95" s="55"/>
      <c r="G95" s="55"/>
      <c r="H95" s="55"/>
      <c r="I95" s="55"/>
      <c r="J95" s="55"/>
      <c r="K95" s="55"/>
      <c r="L95" s="37">
        <f>((F95)/(E95+F95+(Jan!E95+Fev!E95+Mar!E95+Abr!E95+Mai!E95+Jun!E95+Jul!E95+Ago!E95+Set!E95+Out!E95+Nov!E95)))</f>
        <v>0</v>
      </c>
      <c r="M95" s="37">
        <f t="shared" si="6"/>
        <v>0</v>
      </c>
      <c r="N95" s="37">
        <f t="shared" si="7"/>
        <v>0</v>
      </c>
      <c r="O95" s="38">
        <f t="shared" si="8"/>
        <v>0</v>
      </c>
    </row>
    <row r="96" spans="1:15" ht="17.25" customHeight="1" x14ac:dyDescent="0.2">
      <c r="A96" s="13" t="s">
        <v>54</v>
      </c>
      <c r="B96" s="52"/>
      <c r="C96" s="52"/>
      <c r="D96" s="55"/>
      <c r="E96" s="55"/>
      <c r="F96" s="55"/>
      <c r="G96" s="55"/>
      <c r="H96" s="55"/>
      <c r="I96" s="55"/>
      <c r="J96" s="55"/>
      <c r="K96" s="55"/>
      <c r="L96" s="37">
        <f>((F96)/(E96+F96+(Jan!E96+Fev!E96+Mar!E96+Abr!E96+Mai!E96+Jun!E96+Jul!E96+Ago!E96+Set!E96+Out!E96+Nov!E96)))</f>
        <v>0</v>
      </c>
      <c r="M96" s="37">
        <f t="shared" si="6"/>
        <v>0</v>
      </c>
      <c r="N96" s="37">
        <f t="shared" si="7"/>
        <v>0</v>
      </c>
      <c r="O96" s="38">
        <f t="shared" si="8"/>
        <v>0</v>
      </c>
    </row>
    <row r="97" spans="1:15" ht="12.75" customHeight="1" x14ac:dyDescent="0.2">
      <c r="A97" s="13" t="s">
        <v>55</v>
      </c>
      <c r="B97" s="52"/>
      <c r="C97" s="52"/>
      <c r="D97" s="55"/>
      <c r="E97" s="55"/>
      <c r="F97" s="55"/>
      <c r="G97" s="55"/>
      <c r="H97" s="55"/>
      <c r="I97" s="55"/>
      <c r="J97" s="55"/>
      <c r="K97" s="55"/>
      <c r="L97" s="37">
        <f>((F97)/(E97+F97+(Jan!E97+Fev!E97+Mar!E97+Abr!E97+Mai!E97+Jun!E97+Jul!E97+Ago!E97+Set!E97+Out!E97+Nov!E97)))</f>
        <v>0</v>
      </c>
      <c r="M97" s="37">
        <f t="shared" si="6"/>
        <v>0</v>
      </c>
      <c r="N97" s="37">
        <f t="shared" si="7"/>
        <v>0</v>
      </c>
      <c r="O97" s="38" t="s">
        <v>16</v>
      </c>
    </row>
    <row r="98" spans="1:15" ht="31.5" customHeight="1" x14ac:dyDescent="0.2">
      <c r="A98" s="13" t="s">
        <v>56</v>
      </c>
      <c r="B98" s="52"/>
      <c r="C98" s="52"/>
      <c r="D98" s="55"/>
      <c r="E98" s="55"/>
      <c r="F98" s="55"/>
      <c r="G98" s="55"/>
      <c r="H98" s="55"/>
      <c r="I98" s="55"/>
      <c r="J98" s="55"/>
      <c r="K98" s="55"/>
      <c r="L98" s="37">
        <f>((F98)/(E98+F98+(Jan!E98+Fev!E98+Mar!E98+Abr!E98+Mai!E98+Jun!E98+Jul!E98+Ago!E98+Set!E98+Out!E98+Nov!E98)))</f>
        <v>0</v>
      </c>
      <c r="M98" s="37">
        <f t="shared" si="6"/>
        <v>0</v>
      </c>
      <c r="N98" s="37">
        <f t="shared" si="7"/>
        <v>0</v>
      </c>
      <c r="O98" s="38">
        <f t="shared" ref="O98:O100" si="9">IF(J98=0,0%,I98/J98)</f>
        <v>0</v>
      </c>
    </row>
    <row r="99" spans="1:15" ht="18" customHeight="1" x14ac:dyDescent="0.2">
      <c r="A99" s="13" t="s">
        <v>57</v>
      </c>
      <c r="B99" s="52"/>
      <c r="C99" s="52"/>
      <c r="D99" s="55"/>
      <c r="E99" s="55"/>
      <c r="F99" s="55"/>
      <c r="G99" s="55"/>
      <c r="H99" s="55"/>
      <c r="I99" s="55"/>
      <c r="J99" s="55"/>
      <c r="K99" s="55"/>
      <c r="L99" s="37">
        <f>((F99)/(E99+F99+(Jan!E99+Fev!E99+Mar!E99+Abr!E99+Mai!E99+Jun!E99+Jul!E99+Ago!E99+Set!E99+Out!E99+Nov!E99)))</f>
        <v>0</v>
      </c>
      <c r="M99" s="37">
        <f t="shared" si="6"/>
        <v>0</v>
      </c>
      <c r="N99" s="37">
        <f t="shared" si="7"/>
        <v>0</v>
      </c>
      <c r="O99" s="38">
        <f t="shared" si="9"/>
        <v>0</v>
      </c>
    </row>
    <row r="100" spans="1:15" ht="30.75" customHeight="1" x14ac:dyDescent="0.2">
      <c r="A100" s="13" t="s">
        <v>58</v>
      </c>
      <c r="B100" s="52"/>
      <c r="C100" s="52"/>
      <c r="D100" s="55"/>
      <c r="E100" s="55"/>
      <c r="F100" s="55"/>
      <c r="G100" s="55"/>
      <c r="H100" s="55"/>
      <c r="I100" s="55"/>
      <c r="J100" s="55"/>
      <c r="K100" s="55"/>
      <c r="L100" s="37">
        <f>((F100)/(E100+F100+(Jan!E100+Fev!E100+Mar!E100+Abr!E100+Mai!E100+Jun!E100+Jul!E100+Ago!E100+Set!E100+Out!E100+Nov!E100)))</f>
        <v>0</v>
      </c>
      <c r="M100" s="37">
        <f t="shared" si="6"/>
        <v>0</v>
      </c>
      <c r="N100" s="37">
        <f t="shared" si="7"/>
        <v>0</v>
      </c>
      <c r="O100" s="38">
        <f t="shared" si="9"/>
        <v>0</v>
      </c>
    </row>
    <row r="101" spans="1:15" ht="20.25" customHeight="1" x14ac:dyDescent="0.2">
      <c r="A101" s="8" t="s">
        <v>59</v>
      </c>
      <c r="B101" s="52"/>
      <c r="C101" s="52"/>
      <c r="D101" s="55"/>
      <c r="E101" s="55"/>
      <c r="F101" s="55"/>
      <c r="G101" s="55"/>
      <c r="H101" s="55"/>
      <c r="I101" s="55"/>
      <c r="J101" s="55"/>
      <c r="K101" s="55"/>
      <c r="L101" s="37">
        <f>((F101)/(E101+F101+(Jan!E101+Fev!E101+Mar!E101+Abr!E101+Mai!E101+Jun!E101+Jul!E101+Ago!E101+Set!E101+Out!E101+Nov!E101)))</f>
        <v>0</v>
      </c>
      <c r="M101" s="37">
        <f t="shared" si="6"/>
        <v>0</v>
      </c>
      <c r="N101" s="37">
        <f t="shared" si="7"/>
        <v>0</v>
      </c>
      <c r="O101" s="38" t="s">
        <v>16</v>
      </c>
    </row>
    <row r="102" spans="1:15" ht="17.25" customHeight="1" x14ac:dyDescent="0.2">
      <c r="A102" s="8" t="s">
        <v>60</v>
      </c>
      <c r="B102" s="52"/>
      <c r="C102" s="52"/>
      <c r="D102" s="55"/>
      <c r="E102" s="55"/>
      <c r="F102" s="55"/>
      <c r="G102" s="55"/>
      <c r="H102" s="55"/>
      <c r="I102" s="55"/>
      <c r="J102" s="55"/>
      <c r="K102" s="55"/>
      <c r="L102" s="37">
        <f>((F102)/(E102+F102+(Jan!E102+Fev!E102+Mar!E102+Abr!E102+Mai!E102+Jun!E102+Jul!E102+Ago!E102+Set!E102+Out!E102+Nov!E102)))</f>
        <v>0</v>
      </c>
      <c r="M102" s="37">
        <f t="shared" si="6"/>
        <v>0</v>
      </c>
      <c r="N102" s="37">
        <f t="shared" si="7"/>
        <v>0</v>
      </c>
      <c r="O102" s="38" t="s">
        <v>16</v>
      </c>
    </row>
    <row r="103" spans="1:15" ht="17.25" customHeight="1" x14ac:dyDescent="0.2">
      <c r="A103" s="8" t="s">
        <v>61</v>
      </c>
      <c r="B103" s="52"/>
      <c r="C103" s="52"/>
      <c r="D103" s="55"/>
      <c r="E103" s="55"/>
      <c r="F103" s="55"/>
      <c r="G103" s="55"/>
      <c r="H103" s="55"/>
      <c r="I103" s="55"/>
      <c r="J103" s="55"/>
      <c r="K103" s="55"/>
      <c r="L103" s="37">
        <f>((F103)/(E103+F103+(Jan!E103+Fev!E103+Mar!E103+Abr!E103+Mai!E103+Jun!E103+Jul!E103+Ago!E103+Set!E103+Out!E103+Nov!E103)))</f>
        <v>0</v>
      </c>
      <c r="M103" s="37">
        <f t="shared" si="6"/>
        <v>0</v>
      </c>
      <c r="N103" s="37">
        <f t="shared" si="7"/>
        <v>0</v>
      </c>
      <c r="O103" s="38" t="s">
        <v>16</v>
      </c>
    </row>
    <row r="104" spans="1:15" ht="17.25" customHeight="1" x14ac:dyDescent="0.2">
      <c r="A104" s="8" t="s">
        <v>62</v>
      </c>
      <c r="B104" s="52"/>
      <c r="C104" s="52"/>
      <c r="D104" s="55"/>
      <c r="E104" s="55"/>
      <c r="F104" s="55"/>
      <c r="G104" s="55"/>
      <c r="H104" s="55"/>
      <c r="I104" s="55"/>
      <c r="J104" s="55"/>
      <c r="K104" s="55"/>
      <c r="L104" s="37">
        <f>((F104)/(E104+F104+(Jan!E104+Fev!E104+Mar!E104+Abr!E104+Mai!E104+Jun!E104+Jul!E104+Ago!E104+Set!E104+Out!E104+Nov!E104)))</f>
        <v>0</v>
      </c>
      <c r="M104" s="37">
        <f t="shared" si="6"/>
        <v>0</v>
      </c>
      <c r="N104" s="37">
        <f t="shared" si="7"/>
        <v>0</v>
      </c>
      <c r="O104" s="38" t="s">
        <v>16</v>
      </c>
    </row>
    <row r="105" spans="1:15" ht="21" customHeight="1" x14ac:dyDescent="0.2">
      <c r="A105" s="8" t="s">
        <v>63</v>
      </c>
      <c r="B105" s="52"/>
      <c r="C105" s="52"/>
      <c r="D105" s="55"/>
      <c r="E105" s="55"/>
      <c r="F105" s="55"/>
      <c r="G105" s="55"/>
      <c r="H105" s="55"/>
      <c r="I105" s="55"/>
      <c r="J105" s="55"/>
      <c r="K105" s="55"/>
      <c r="L105" s="37">
        <f>((F105)/(E105+F105+(Jan!E105+Fev!E105+Mar!E105+Abr!E105+Mai!E105+Jun!E105+Jul!E105+Ago!E105+Set!E105+Out!E105+Nov!E105)))</f>
        <v>0</v>
      </c>
      <c r="M105" s="37">
        <f t="shared" si="6"/>
        <v>0</v>
      </c>
      <c r="N105" s="37">
        <f t="shared" si="7"/>
        <v>0</v>
      </c>
      <c r="O105" s="38" t="s">
        <v>16</v>
      </c>
    </row>
    <row r="106" spans="1:15" ht="21" customHeight="1" x14ac:dyDescent="0.2">
      <c r="A106" s="8" t="s">
        <v>64</v>
      </c>
      <c r="B106" s="52"/>
      <c r="C106" s="52"/>
      <c r="D106" s="55"/>
      <c r="E106" s="55"/>
      <c r="F106" s="55"/>
      <c r="G106" s="55"/>
      <c r="H106" s="55"/>
      <c r="I106" s="55"/>
      <c r="J106" s="55"/>
      <c r="K106" s="55"/>
      <c r="L106" s="37">
        <f>((F106)/(E106+F106+(Jan!E106+Fev!E106+Mar!E106+Abr!E106+Mai!E106+Jun!E106+Jul!E106+Ago!E106+Set!E106+Out!E106+Nov!E106)))</f>
        <v>0</v>
      </c>
      <c r="M106" s="37">
        <f t="shared" si="6"/>
        <v>0</v>
      </c>
      <c r="N106" s="37">
        <f t="shared" si="7"/>
        <v>0</v>
      </c>
      <c r="O106" s="38" t="s">
        <v>16</v>
      </c>
    </row>
    <row r="107" spans="1:15" ht="21" customHeight="1" x14ac:dyDescent="0.2">
      <c r="A107" s="8" t="s">
        <v>65</v>
      </c>
      <c r="B107" s="52"/>
      <c r="C107" s="52"/>
      <c r="D107" s="55"/>
      <c r="E107" s="55"/>
      <c r="F107" s="55"/>
      <c r="G107" s="55"/>
      <c r="H107" s="55"/>
      <c r="I107" s="55"/>
      <c r="J107" s="55"/>
      <c r="K107" s="55"/>
      <c r="L107" s="37">
        <f>((F107)/(E107+F107+(Jan!E107+Fev!E107+Mar!E107+Abr!E107+Mai!E107+Jun!E107+Jul!E107+Ago!E107+Set!E107+Out!E107+Nov!E107)))</f>
        <v>0</v>
      </c>
      <c r="M107" s="37">
        <f t="shared" si="6"/>
        <v>0</v>
      </c>
      <c r="N107" s="37">
        <f t="shared" si="7"/>
        <v>0</v>
      </c>
      <c r="O107" s="38" t="s">
        <v>16</v>
      </c>
    </row>
    <row r="108" spans="1:15" ht="17.25" customHeight="1" x14ac:dyDescent="0.2">
      <c r="A108" s="8" t="s">
        <v>66</v>
      </c>
      <c r="B108" s="52"/>
      <c r="C108" s="52"/>
      <c r="D108" s="55"/>
      <c r="E108" s="55"/>
      <c r="F108" s="55"/>
      <c r="G108" s="55"/>
      <c r="H108" s="55"/>
      <c r="I108" s="55"/>
      <c r="J108" s="55"/>
      <c r="K108" s="55"/>
      <c r="L108" s="37">
        <f>((F108)/(E108+F108+(Jan!E108+Fev!E108+Mar!E108+Abr!E108+Mai!E108+Jun!E108+Jul!E108+Ago!E108+Set!E108+Out!E108+Nov!E108)))</f>
        <v>0</v>
      </c>
      <c r="M108" s="37">
        <f t="shared" si="6"/>
        <v>0</v>
      </c>
      <c r="N108" s="37">
        <f t="shared" si="7"/>
        <v>0</v>
      </c>
      <c r="O108" s="38" t="s">
        <v>16</v>
      </c>
    </row>
    <row r="109" spans="1:15" ht="21" customHeight="1" x14ac:dyDescent="0.2">
      <c r="A109" s="8" t="s">
        <v>67</v>
      </c>
      <c r="B109" s="52"/>
      <c r="C109" s="52"/>
      <c r="D109" s="55"/>
      <c r="E109" s="55"/>
      <c r="F109" s="55"/>
      <c r="G109" s="55"/>
      <c r="H109" s="55"/>
      <c r="I109" s="55"/>
      <c r="J109" s="55"/>
      <c r="K109" s="55"/>
      <c r="L109" s="37">
        <f>((F109)/(E109+F109+(Jan!E109+Fev!E109+Mar!E109+Abr!E109+Mai!E109+Jun!E109+Jul!E109+Ago!E109+Set!E109+Out!E109+Nov!E109)))</f>
        <v>0</v>
      </c>
      <c r="M109" s="37">
        <f t="shared" si="6"/>
        <v>0</v>
      </c>
      <c r="N109" s="37">
        <f t="shared" si="7"/>
        <v>0</v>
      </c>
      <c r="O109" s="38" t="s">
        <v>16</v>
      </c>
    </row>
    <row r="110" spans="1:15" ht="17.25" customHeight="1" x14ac:dyDescent="0.2">
      <c r="A110" s="8" t="s">
        <v>68</v>
      </c>
      <c r="B110" s="52"/>
      <c r="C110" s="52"/>
      <c r="D110" s="55"/>
      <c r="E110" s="55"/>
      <c r="F110" s="55"/>
      <c r="G110" s="55"/>
      <c r="H110" s="55"/>
      <c r="I110" s="55"/>
      <c r="J110" s="55"/>
      <c r="K110" s="55"/>
      <c r="L110" s="37">
        <f>((F110)/(E110+F110+(Jan!E110+Fev!E110+Mar!E110+Abr!E110+Mai!E110+Jun!E110+Jul!E110+Ago!E110+Set!E110+Out!E110+Nov!E110)))</f>
        <v>0</v>
      </c>
      <c r="M110" s="37">
        <f t="shared" si="6"/>
        <v>0</v>
      </c>
      <c r="N110" s="37">
        <f t="shared" si="7"/>
        <v>0</v>
      </c>
      <c r="O110" s="38" t="s">
        <v>16</v>
      </c>
    </row>
    <row r="111" spans="1:15" ht="20.25" customHeight="1" x14ac:dyDescent="0.2">
      <c r="A111" s="8" t="s">
        <v>69</v>
      </c>
      <c r="B111" s="52"/>
      <c r="C111" s="52"/>
      <c r="D111" s="55"/>
      <c r="E111" s="55"/>
      <c r="F111" s="55"/>
      <c r="G111" s="55"/>
      <c r="H111" s="55"/>
      <c r="I111" s="55"/>
      <c r="J111" s="55"/>
      <c r="K111" s="55"/>
      <c r="L111" s="37">
        <f>((F111)/(E111+F111+(Jan!E111+Fev!E111+Mar!E111+Abr!E111+Mai!E111+Jun!E111+Jul!E111+Ago!E111+Set!E111+Out!E111+Nov!E111)))</f>
        <v>0</v>
      </c>
      <c r="M111" s="37">
        <f t="shared" si="6"/>
        <v>0</v>
      </c>
      <c r="N111" s="37">
        <f t="shared" si="7"/>
        <v>0</v>
      </c>
      <c r="O111" s="38" t="s">
        <v>16</v>
      </c>
    </row>
    <row r="112" spans="1:15" ht="18.75" customHeight="1" x14ac:dyDescent="0.2">
      <c r="A112" s="8" t="s">
        <v>70</v>
      </c>
      <c r="B112" s="52"/>
      <c r="C112" s="52"/>
      <c r="D112" s="55"/>
      <c r="E112" s="55"/>
      <c r="F112" s="55"/>
      <c r="G112" s="55"/>
      <c r="H112" s="55"/>
      <c r="I112" s="55"/>
      <c r="J112" s="55"/>
      <c r="K112" s="55"/>
      <c r="L112" s="37">
        <f>((F112)/(E112+F112+(Jan!E112+Fev!E112+Mar!E112+Abr!E112+Mai!E112+Jun!E112+Jul!E112+Ago!E112+Set!E112+Out!E112+Nov!E112)))</f>
        <v>0</v>
      </c>
      <c r="M112" s="37">
        <f t="shared" si="6"/>
        <v>0</v>
      </c>
      <c r="N112" s="37">
        <f t="shared" si="7"/>
        <v>0</v>
      </c>
      <c r="O112" s="38" t="s">
        <v>16</v>
      </c>
    </row>
    <row r="113" spans="1:15" ht="28.5" customHeight="1" x14ac:dyDescent="0.2">
      <c r="A113" s="8" t="s">
        <v>71</v>
      </c>
      <c r="B113" s="52"/>
      <c r="C113" s="52"/>
      <c r="D113" s="55"/>
      <c r="E113" s="55"/>
      <c r="F113" s="55"/>
      <c r="G113" s="55"/>
      <c r="H113" s="55"/>
      <c r="I113" s="55"/>
      <c r="J113" s="55"/>
      <c r="K113" s="55"/>
      <c r="L113" s="37">
        <f>((F113)/(E113+F113+(Jan!E113+Fev!E113+Mar!E113+Abr!E113+Mai!E113+Jun!E113+Jul!E113+Ago!E113+Set!E113+Out!E113+Nov!E113)))</f>
        <v>0</v>
      </c>
      <c r="M113" s="37">
        <f t="shared" si="6"/>
        <v>0</v>
      </c>
      <c r="N113" s="37">
        <f t="shared" si="7"/>
        <v>0</v>
      </c>
      <c r="O113" s="38" t="s">
        <v>16</v>
      </c>
    </row>
    <row r="114" spans="1:15" ht="25.5" customHeight="1" x14ac:dyDescent="0.2">
      <c r="A114" s="8" t="s">
        <v>72</v>
      </c>
      <c r="B114" s="90"/>
      <c r="C114" s="90"/>
      <c r="D114" s="90"/>
      <c r="E114" s="57"/>
      <c r="F114" s="57"/>
      <c r="G114" s="57"/>
      <c r="H114" s="57"/>
      <c r="I114" s="90"/>
      <c r="J114" s="57"/>
      <c r="K114" s="57"/>
      <c r="L114" s="91">
        <f>((F114)/(E114+F114+(Jan!E114+Fev!E114+Mar!E114+Abr!E114+Mai!E114+Jun!E114+Jul!E114+Ago!E114+Set!E114+Out!E114+Nov!E114)))</f>
        <v>0</v>
      </c>
      <c r="M114" s="91">
        <f t="shared" si="6"/>
        <v>0</v>
      </c>
      <c r="N114" s="91">
        <f t="shared" si="7"/>
        <v>0</v>
      </c>
      <c r="O114" s="92" t="s">
        <v>16</v>
      </c>
    </row>
    <row r="115" spans="1:15" ht="17.25" customHeight="1" x14ac:dyDescent="0.2">
      <c r="A115" s="8" t="s">
        <v>73</v>
      </c>
      <c r="B115" s="52"/>
      <c r="C115" s="52"/>
      <c r="D115" s="55"/>
      <c r="E115" s="55"/>
      <c r="F115" s="55"/>
      <c r="G115" s="55"/>
      <c r="H115" s="55"/>
      <c r="I115" s="55"/>
      <c r="J115" s="55"/>
      <c r="K115" s="55"/>
      <c r="L115" s="37">
        <f>((F115)/(E115+F115+(Jan!E115+Fev!E115+Mar!E115+Abr!E115+Mai!E115+Jun!E115+Jul!E115+Ago!E115+Set!E115+Out!E115+Nov!E115)))</f>
        <v>0</v>
      </c>
      <c r="M115" s="37">
        <f t="shared" si="6"/>
        <v>0</v>
      </c>
      <c r="N115" s="37">
        <f t="shared" si="7"/>
        <v>0</v>
      </c>
      <c r="O115" s="38" t="s">
        <v>16</v>
      </c>
    </row>
    <row r="116" spans="1:15" ht="26.25" customHeight="1" x14ac:dyDescent="0.2">
      <c r="A116" s="8" t="s">
        <v>74</v>
      </c>
      <c r="B116" s="93"/>
      <c r="C116" s="52"/>
      <c r="D116" s="55"/>
      <c r="E116" s="55"/>
      <c r="F116" s="55"/>
      <c r="G116" s="55"/>
      <c r="H116" s="55"/>
      <c r="I116" s="55"/>
      <c r="J116" s="55"/>
      <c r="K116" s="55"/>
      <c r="L116" s="37">
        <f>((F116)/(E116+F116+(Jan!E116+Fev!E116+Mar!E116+Abr!E116+Mai!E116+Jun!E116+Jul!E116+Ago!E116+Set!E116+Out!E116+Nov!E116)))</f>
        <v>0</v>
      </c>
      <c r="M116" s="37">
        <f t="shared" si="6"/>
        <v>0</v>
      </c>
      <c r="N116" s="37">
        <f t="shared" si="7"/>
        <v>0</v>
      </c>
      <c r="O116" s="38" t="s">
        <v>16</v>
      </c>
    </row>
    <row r="117" spans="1:15" ht="26.25" customHeight="1" x14ac:dyDescent="0.2">
      <c r="A117" s="8" t="s">
        <v>75</v>
      </c>
      <c r="B117" s="93"/>
      <c r="C117" s="52"/>
      <c r="D117" s="55"/>
      <c r="E117" s="55"/>
      <c r="F117" s="55"/>
      <c r="G117" s="55"/>
      <c r="H117" s="55"/>
      <c r="I117" s="55"/>
      <c r="J117" s="55"/>
      <c r="K117" s="55"/>
      <c r="L117" s="37">
        <f>((F117)/(E117+F117+(Jan!E117+Fev!E117+Mar!E117+Abr!E117+Mai!E117+Jun!E117+Jul!E117+Ago!E118+Set!E117+Out!E117+Nov!E117)))</f>
        <v>0</v>
      </c>
      <c r="M117" s="37">
        <f t="shared" si="6"/>
        <v>0</v>
      </c>
      <c r="N117" s="37">
        <f t="shared" si="7"/>
        <v>0</v>
      </c>
      <c r="O117" s="38" t="s">
        <v>16</v>
      </c>
    </row>
    <row r="118" spans="1:15" ht="17.25" customHeight="1" x14ac:dyDescent="0.2">
      <c r="A118" s="8" t="s">
        <v>76</v>
      </c>
      <c r="B118" s="52"/>
      <c r="C118" s="52"/>
      <c r="D118" s="55"/>
      <c r="E118" s="55"/>
      <c r="F118" s="55"/>
      <c r="G118" s="55"/>
      <c r="H118" s="55"/>
      <c r="I118" s="55"/>
      <c r="J118" s="55"/>
      <c r="K118" s="55"/>
      <c r="L118" s="37">
        <f>((F118)/(E118+F118+(Jan!E118+Fev!E118+Mar!E118+Abr!E118+Mai!E118+Jun!E118+Jul!E118+Ago!E118+Set!E118+Out!E118+Nov!E118)))</f>
        <v>0</v>
      </c>
      <c r="M118" s="37">
        <f t="shared" si="6"/>
        <v>0</v>
      </c>
      <c r="N118" s="37">
        <f t="shared" si="7"/>
        <v>0</v>
      </c>
      <c r="O118" s="38">
        <f t="shared" ref="O118:O120" si="10">IF(J118=0,0%,I118/J118)</f>
        <v>0</v>
      </c>
    </row>
    <row r="119" spans="1:15" ht="17.25" customHeight="1" x14ac:dyDescent="0.2">
      <c r="A119" s="8" t="s">
        <v>77</v>
      </c>
      <c r="B119" s="52"/>
      <c r="C119" s="52"/>
      <c r="D119" s="55"/>
      <c r="E119" s="55"/>
      <c r="F119" s="55"/>
      <c r="G119" s="55"/>
      <c r="H119" s="55"/>
      <c r="I119" s="55"/>
      <c r="J119" s="55"/>
      <c r="K119" s="55"/>
      <c r="L119" s="37">
        <f>((F119)/(E119+F119+(Jan!E119+Fev!E119+Mar!E119+Abr!E119+Mai!E119+Jun!E119+Jul!E119+Ago!E119+Set!E119+Out!E119+Nov!E119)))</f>
        <v>0</v>
      </c>
      <c r="M119" s="37">
        <f t="shared" si="6"/>
        <v>0</v>
      </c>
      <c r="N119" s="37">
        <f t="shared" si="7"/>
        <v>0</v>
      </c>
      <c r="O119" s="38">
        <f t="shared" si="10"/>
        <v>0</v>
      </c>
    </row>
    <row r="120" spans="1:15" ht="17.25" customHeight="1" x14ac:dyDescent="0.2">
      <c r="A120" s="8" t="s">
        <v>78</v>
      </c>
      <c r="B120" s="52"/>
      <c r="C120" s="52"/>
      <c r="D120" s="55"/>
      <c r="E120" s="55"/>
      <c r="F120" s="55"/>
      <c r="G120" s="55"/>
      <c r="H120" s="55"/>
      <c r="I120" s="55"/>
      <c r="J120" s="55"/>
      <c r="K120" s="55"/>
      <c r="L120" s="37">
        <f>((F120)/(E120+F120+(Jan!E120+Fev!E120+Mar!E120+Abr!E120+Mai!E120+Jun!E120+Jul!E120+Ago!E120+Set!E120+Out!E120+Nov!E120)))</f>
        <v>0</v>
      </c>
      <c r="M120" s="37">
        <f t="shared" si="6"/>
        <v>0</v>
      </c>
      <c r="N120" s="37">
        <f t="shared" si="7"/>
        <v>0</v>
      </c>
      <c r="O120" s="38">
        <f t="shared" si="10"/>
        <v>0</v>
      </c>
    </row>
    <row r="121" spans="1:15" ht="17.25" customHeight="1" x14ac:dyDescent="0.2">
      <c r="A121" s="8" t="s">
        <v>79</v>
      </c>
      <c r="B121" s="52"/>
      <c r="C121" s="52"/>
      <c r="D121" s="55"/>
      <c r="E121" s="55"/>
      <c r="F121" s="55"/>
      <c r="G121" s="55"/>
      <c r="H121" s="55"/>
      <c r="I121" s="55"/>
      <c r="J121" s="55"/>
      <c r="K121" s="55"/>
      <c r="L121" s="37">
        <f>((F121)/(E121+F121+(Jan!E121+Fev!E121+Mar!E121+Abr!E121+Mai!E121+Jun!E121+Jul!E121+Ago!E121+Set!E121+Out!E121+Nov!E121)))</f>
        <v>0</v>
      </c>
      <c r="M121" s="37">
        <f t="shared" si="6"/>
        <v>0</v>
      </c>
      <c r="N121" s="37">
        <f t="shared" si="7"/>
        <v>0</v>
      </c>
      <c r="O121" s="38" t="s">
        <v>16</v>
      </c>
    </row>
    <row r="122" spans="1:15" ht="17.25" customHeight="1" x14ac:dyDescent="0.2">
      <c r="A122" s="14" t="s">
        <v>80</v>
      </c>
      <c r="B122" s="15">
        <f t="shared" ref="B122:K122" si="11">SUM(B58:B121)</f>
        <v>0</v>
      </c>
      <c r="C122" s="15">
        <f t="shared" si="11"/>
        <v>0</v>
      </c>
      <c r="D122" s="15">
        <f t="shared" si="11"/>
        <v>0</v>
      </c>
      <c r="E122" s="15">
        <f t="shared" si="11"/>
        <v>0</v>
      </c>
      <c r="F122" s="15">
        <f t="shared" si="11"/>
        <v>0</v>
      </c>
      <c r="G122" s="15">
        <f t="shared" si="11"/>
        <v>0</v>
      </c>
      <c r="H122" s="15">
        <f t="shared" si="11"/>
        <v>0</v>
      </c>
      <c r="I122" s="15">
        <f t="shared" si="11"/>
        <v>0</v>
      </c>
      <c r="J122" s="15">
        <f t="shared" si="11"/>
        <v>0</v>
      </c>
      <c r="K122" s="15">
        <f t="shared" si="11"/>
        <v>0</v>
      </c>
      <c r="L122" s="16">
        <f>((F122)/(E122+F122+(Jan!E122+Fev!E122+Mar!E122+Abr!E122+Mai!E122+Jun!E122+Jul!E122+Ago!E122+Set!E122+Out!E122+Nov!E122)))</f>
        <v>0</v>
      </c>
      <c r="M122" s="16">
        <f t="shared" si="6"/>
        <v>0</v>
      </c>
      <c r="N122" s="17">
        <f t="shared" si="7"/>
        <v>0</v>
      </c>
      <c r="O122" s="17">
        <f>IF(J122=0,0%,I122/J122)</f>
        <v>0</v>
      </c>
    </row>
    <row r="123" spans="1:15" ht="84.75" customHeight="1" x14ac:dyDescent="0.2">
      <c r="A123" s="4" t="s">
        <v>81</v>
      </c>
      <c r="B123" s="5" t="s">
        <v>1</v>
      </c>
      <c r="C123" s="5" t="s">
        <v>2</v>
      </c>
      <c r="D123" s="5" t="s">
        <v>3</v>
      </c>
      <c r="E123" s="5" t="s">
        <v>4</v>
      </c>
      <c r="F123" s="5" t="s">
        <v>5</v>
      </c>
      <c r="G123" s="5" t="s">
        <v>6</v>
      </c>
      <c r="H123" s="5" t="s">
        <v>7</v>
      </c>
      <c r="I123" s="5" t="s">
        <v>8</v>
      </c>
      <c r="J123" s="5" t="s">
        <v>9</v>
      </c>
      <c r="K123" s="5" t="s">
        <v>10</v>
      </c>
      <c r="L123" s="6" t="s">
        <v>11</v>
      </c>
      <c r="M123" s="6" t="s">
        <v>12</v>
      </c>
      <c r="N123" s="6" t="s">
        <v>13</v>
      </c>
      <c r="O123" s="7" t="s">
        <v>14</v>
      </c>
    </row>
    <row r="124" spans="1:15" ht="15.75" customHeight="1" x14ac:dyDescent="0.2">
      <c r="A124" s="8" t="s">
        <v>82</v>
      </c>
      <c r="B124" s="52"/>
      <c r="C124" s="52"/>
      <c r="D124" s="55"/>
      <c r="E124" s="55"/>
      <c r="F124" s="55"/>
      <c r="G124" s="55"/>
      <c r="H124" s="55"/>
      <c r="I124" s="55"/>
      <c r="J124" s="55"/>
      <c r="K124" s="55"/>
      <c r="L124" s="37">
        <f>((F124)/(E124+F124+(Jan!E124+Fev!E124+Mar!E124+Abr!E124+Mai!E124+Jun!E124+Jul!E124+Ago!E124+Set!E124+Out!E124+Nov!E124)))</f>
        <v>0</v>
      </c>
      <c r="M124" s="37">
        <f t="shared" ref="M124:M162" si="12">IF(D124=0,0%,(J124)/D124)</f>
        <v>0</v>
      </c>
      <c r="N124" s="37">
        <f t="shared" ref="N124:N162" si="13">IF(D124=0,0%,(E124)/D124)</f>
        <v>0</v>
      </c>
      <c r="O124" s="38">
        <f t="shared" ref="O124:O139" si="14">IF(J124=0,0%,I124/J124)</f>
        <v>0</v>
      </c>
    </row>
    <row r="125" spans="1:15" ht="15.75" customHeight="1" x14ac:dyDescent="0.2">
      <c r="A125" s="8" t="s">
        <v>83</v>
      </c>
      <c r="B125" s="52"/>
      <c r="C125" s="52"/>
      <c r="D125" s="55"/>
      <c r="E125" s="55"/>
      <c r="F125" s="55"/>
      <c r="G125" s="55"/>
      <c r="H125" s="55"/>
      <c r="I125" s="55"/>
      <c r="J125" s="55"/>
      <c r="K125" s="55"/>
      <c r="L125" s="37">
        <f>((F125)/(E125+F125+(Jan!E125+Fev!E125+Mar!E125+Abr!E125+Mai!E125+Jun!E125+Jul!E125+Ago!E125+Set!E125+Out!E125+Nov!E125)))</f>
        <v>0</v>
      </c>
      <c r="M125" s="37">
        <f t="shared" si="12"/>
        <v>0</v>
      </c>
      <c r="N125" s="37">
        <f t="shared" si="13"/>
        <v>0</v>
      </c>
      <c r="O125" s="38">
        <f t="shared" si="14"/>
        <v>0</v>
      </c>
    </row>
    <row r="126" spans="1:15" ht="15.75" customHeight="1" x14ac:dyDescent="0.2">
      <c r="A126" s="8" t="s">
        <v>84</v>
      </c>
      <c r="B126" s="52"/>
      <c r="C126" s="52"/>
      <c r="D126" s="55"/>
      <c r="E126" s="55"/>
      <c r="F126" s="55"/>
      <c r="G126" s="55"/>
      <c r="H126" s="55"/>
      <c r="I126" s="55"/>
      <c r="J126" s="55"/>
      <c r="K126" s="55"/>
      <c r="L126" s="37">
        <f>((F126)/(E126+F126+(Jan!E126+Fev!E126+Mar!E126+Abr!E126+Mai!E126+Jun!E126+Jul!E126+Ago!E126+Set!E126+Out!E126+Nov!E126)))</f>
        <v>0</v>
      </c>
      <c r="M126" s="37">
        <f t="shared" si="12"/>
        <v>0</v>
      </c>
      <c r="N126" s="37">
        <f t="shared" si="13"/>
        <v>0</v>
      </c>
      <c r="O126" s="38">
        <f t="shared" si="14"/>
        <v>0</v>
      </c>
    </row>
    <row r="127" spans="1:15" ht="15.75" customHeight="1" x14ac:dyDescent="0.2">
      <c r="A127" s="8" t="s">
        <v>85</v>
      </c>
      <c r="B127" s="52"/>
      <c r="C127" s="52"/>
      <c r="D127" s="55"/>
      <c r="E127" s="55"/>
      <c r="F127" s="55"/>
      <c r="G127" s="55"/>
      <c r="H127" s="55"/>
      <c r="I127" s="55"/>
      <c r="J127" s="55"/>
      <c r="K127" s="55"/>
      <c r="L127" s="37">
        <f>((F127)/(E127+F127+(Jan!E127+Fev!E127+Mar!E127+Abr!E127+Mai!E127+Jun!E127+Jul!E127+Ago!E127+Set!E127+Out!E127+Nov!E127)))</f>
        <v>0</v>
      </c>
      <c r="M127" s="37">
        <f t="shared" si="12"/>
        <v>0</v>
      </c>
      <c r="N127" s="37">
        <f t="shared" si="13"/>
        <v>0</v>
      </c>
      <c r="O127" s="38">
        <f t="shared" si="14"/>
        <v>0</v>
      </c>
    </row>
    <row r="128" spans="1:15" ht="15.75" customHeight="1" x14ac:dyDescent="0.2">
      <c r="A128" s="8" t="s">
        <v>86</v>
      </c>
      <c r="B128" s="52"/>
      <c r="C128" s="52"/>
      <c r="D128" s="55"/>
      <c r="E128" s="55"/>
      <c r="F128" s="55"/>
      <c r="G128" s="55"/>
      <c r="H128" s="55"/>
      <c r="I128" s="55"/>
      <c r="J128" s="55"/>
      <c r="K128" s="55"/>
      <c r="L128" s="37">
        <f>((F128)/(E128+F128+(Jan!E128+Fev!E128+Mar!E128+Abr!E128+Mai!E128+Jun!E128+Jul!E128+Ago!E128+Set!E128+Out!E128+Nov!E128)))</f>
        <v>0</v>
      </c>
      <c r="M128" s="37">
        <f t="shared" si="12"/>
        <v>0</v>
      </c>
      <c r="N128" s="37">
        <f t="shared" si="13"/>
        <v>0</v>
      </c>
      <c r="O128" s="38">
        <f t="shared" si="14"/>
        <v>0</v>
      </c>
    </row>
    <row r="129" spans="1:15" ht="15.75" customHeight="1" x14ac:dyDescent="0.2">
      <c r="A129" s="8" t="s">
        <v>87</v>
      </c>
      <c r="B129" s="52"/>
      <c r="C129" s="52"/>
      <c r="D129" s="55"/>
      <c r="E129" s="55"/>
      <c r="F129" s="55"/>
      <c r="G129" s="55"/>
      <c r="H129" s="55"/>
      <c r="I129" s="55"/>
      <c r="J129" s="55"/>
      <c r="K129" s="55"/>
      <c r="L129" s="37">
        <f>((F129)/(E129+F129+(Jan!E129+Fev!E129+Mar!E129+Abr!E129+Mai!E129+Jun!E129+Jul!E129+Ago!E129+Set!E129+Out!E129+Nov!E129)))</f>
        <v>0</v>
      </c>
      <c r="M129" s="37">
        <f t="shared" si="12"/>
        <v>0</v>
      </c>
      <c r="N129" s="37">
        <f t="shared" si="13"/>
        <v>0</v>
      </c>
      <c r="O129" s="38">
        <f t="shared" si="14"/>
        <v>0</v>
      </c>
    </row>
    <row r="130" spans="1:15" ht="15.75" customHeight="1" x14ac:dyDescent="0.2">
      <c r="A130" s="8" t="s">
        <v>88</v>
      </c>
      <c r="B130" s="52"/>
      <c r="C130" s="52"/>
      <c r="D130" s="55"/>
      <c r="E130" s="55"/>
      <c r="F130" s="55"/>
      <c r="G130" s="55"/>
      <c r="H130" s="55"/>
      <c r="I130" s="55"/>
      <c r="J130" s="55"/>
      <c r="K130" s="55"/>
      <c r="L130" s="37">
        <f>((F130)/(E130+F130+(Jan!E130+Fev!E130+Mar!E130+Abr!E130+Mai!E130+Jun!E130+Jul!E130+Ago!E130+Set!E130+Out!E130+Nov!E130)))</f>
        <v>0</v>
      </c>
      <c r="M130" s="37">
        <f t="shared" si="12"/>
        <v>0</v>
      </c>
      <c r="N130" s="37">
        <f t="shared" si="13"/>
        <v>0</v>
      </c>
      <c r="O130" s="38">
        <f t="shared" si="14"/>
        <v>0</v>
      </c>
    </row>
    <row r="131" spans="1:15" ht="15.75" customHeight="1" x14ac:dyDescent="0.2">
      <c r="A131" s="8" t="s">
        <v>89</v>
      </c>
      <c r="B131" s="52"/>
      <c r="C131" s="52"/>
      <c r="D131" s="55"/>
      <c r="E131" s="55"/>
      <c r="F131" s="55"/>
      <c r="G131" s="55"/>
      <c r="H131" s="55"/>
      <c r="I131" s="55"/>
      <c r="J131" s="55"/>
      <c r="K131" s="55"/>
      <c r="L131" s="37">
        <f>((F131)/(E131+F131+(Jan!E131+Fev!E131+Mar!E131+Abr!E131+Mai!E131+Jun!E131+Jul!E131+Ago!E131+Set!E131+Out!E131+Nov!E131)))</f>
        <v>0</v>
      </c>
      <c r="M131" s="37">
        <f t="shared" si="12"/>
        <v>0</v>
      </c>
      <c r="N131" s="37">
        <f t="shared" si="13"/>
        <v>0</v>
      </c>
      <c r="O131" s="38">
        <f t="shared" si="14"/>
        <v>0</v>
      </c>
    </row>
    <row r="132" spans="1:15" ht="15.75" customHeight="1" x14ac:dyDescent="0.2">
      <c r="A132" s="8" t="s">
        <v>90</v>
      </c>
      <c r="B132" s="52"/>
      <c r="C132" s="52"/>
      <c r="D132" s="55"/>
      <c r="E132" s="55"/>
      <c r="F132" s="55"/>
      <c r="G132" s="55"/>
      <c r="H132" s="55"/>
      <c r="I132" s="55"/>
      <c r="J132" s="55"/>
      <c r="K132" s="55"/>
      <c r="L132" s="37">
        <f>((F132)/(E132+F132+(Jan!E132+Fev!E132+Mar!E132+Abr!E132+Mai!E132+Jun!E132+Jul!E132+Ago!E132+Set!E132+Out!E132+Nov!E132)))</f>
        <v>0</v>
      </c>
      <c r="M132" s="37">
        <f t="shared" si="12"/>
        <v>0</v>
      </c>
      <c r="N132" s="37">
        <f t="shared" si="13"/>
        <v>0</v>
      </c>
      <c r="O132" s="38">
        <f t="shared" si="14"/>
        <v>0</v>
      </c>
    </row>
    <row r="133" spans="1:15" ht="14.25" customHeight="1" x14ac:dyDescent="0.2">
      <c r="A133" s="8" t="s">
        <v>91</v>
      </c>
      <c r="B133" s="52"/>
      <c r="C133" s="52"/>
      <c r="D133" s="55"/>
      <c r="E133" s="55"/>
      <c r="F133" s="55"/>
      <c r="G133" s="55"/>
      <c r="H133" s="55"/>
      <c r="I133" s="55"/>
      <c r="J133" s="55"/>
      <c r="K133" s="55"/>
      <c r="L133" s="37">
        <f>((F133)/(E133+F133+(Jan!E133+Fev!E133+Mar!E133+Abr!E133+Mai!E133+Jun!E133+Jul!E133+Ago!E133+Set!E133+Out!E133+Nov!E133)))</f>
        <v>0</v>
      </c>
      <c r="M133" s="37">
        <f t="shared" si="12"/>
        <v>0</v>
      </c>
      <c r="N133" s="37">
        <f t="shared" si="13"/>
        <v>0</v>
      </c>
      <c r="O133" s="38">
        <f t="shared" si="14"/>
        <v>0</v>
      </c>
    </row>
    <row r="134" spans="1:15" ht="15" customHeight="1" x14ac:dyDescent="0.2">
      <c r="A134" s="8" t="s">
        <v>92</v>
      </c>
      <c r="B134" s="52"/>
      <c r="C134" s="52"/>
      <c r="D134" s="55"/>
      <c r="E134" s="55"/>
      <c r="F134" s="55"/>
      <c r="G134" s="55"/>
      <c r="H134" s="55"/>
      <c r="I134" s="55"/>
      <c r="J134" s="55"/>
      <c r="K134" s="55"/>
      <c r="L134" s="37">
        <f>((F134)/(E134+F134+(Jan!E134+Fev!E134+Mar!E134+Abr!E134+Mai!E134+Jun!E134+Jul!E134+Ago!E134+Set!E134+Out!E134+Nov!E134)))</f>
        <v>0</v>
      </c>
      <c r="M134" s="37">
        <f t="shared" si="12"/>
        <v>0</v>
      </c>
      <c r="N134" s="37">
        <f t="shared" si="13"/>
        <v>0</v>
      </c>
      <c r="O134" s="38">
        <f t="shared" si="14"/>
        <v>0</v>
      </c>
    </row>
    <row r="135" spans="1:15" ht="15" customHeight="1" x14ac:dyDescent="0.2">
      <c r="A135" s="8" t="s">
        <v>93</v>
      </c>
      <c r="B135" s="52"/>
      <c r="C135" s="52"/>
      <c r="D135" s="55"/>
      <c r="E135" s="55"/>
      <c r="F135" s="55"/>
      <c r="G135" s="55"/>
      <c r="H135" s="55"/>
      <c r="I135" s="55"/>
      <c r="J135" s="55"/>
      <c r="K135" s="55"/>
      <c r="L135" s="37">
        <f>((F135)/(E135+F135+(Jan!E135+Fev!E135+Mar!E135+Abr!E135+Mai!E135+Jun!E135+Jul!E135+Ago!E135+Set!E135+Out!E135+Nov!E135)))</f>
        <v>0</v>
      </c>
      <c r="M135" s="37">
        <f t="shared" si="12"/>
        <v>0</v>
      </c>
      <c r="N135" s="37">
        <f t="shared" si="13"/>
        <v>0</v>
      </c>
      <c r="O135" s="38">
        <f t="shared" si="14"/>
        <v>0</v>
      </c>
    </row>
    <row r="136" spans="1:15" ht="15.75" customHeight="1" x14ac:dyDescent="0.2">
      <c r="A136" s="8" t="s">
        <v>94</v>
      </c>
      <c r="B136" s="52"/>
      <c r="C136" s="52"/>
      <c r="D136" s="55"/>
      <c r="E136" s="55"/>
      <c r="F136" s="55"/>
      <c r="G136" s="55"/>
      <c r="H136" s="55"/>
      <c r="I136" s="55"/>
      <c r="J136" s="55"/>
      <c r="K136" s="55"/>
      <c r="L136" s="37">
        <f>((F136)/(E136+F136+(Jan!E136+Fev!E136+Mar!E136+Abr!E136+Mai!E136+Jun!E136+Jul!E136+Ago!E136+Set!E136+Out!E136+Nov!E136)))</f>
        <v>0</v>
      </c>
      <c r="M136" s="37">
        <f t="shared" si="12"/>
        <v>0</v>
      </c>
      <c r="N136" s="37">
        <f t="shared" si="13"/>
        <v>0</v>
      </c>
      <c r="O136" s="38">
        <f t="shared" si="14"/>
        <v>0</v>
      </c>
    </row>
    <row r="137" spans="1:15" ht="22.5" customHeight="1" x14ac:dyDescent="0.2">
      <c r="A137" s="8" t="s">
        <v>95</v>
      </c>
      <c r="B137" s="52"/>
      <c r="C137" s="52"/>
      <c r="D137" s="55"/>
      <c r="E137" s="55"/>
      <c r="F137" s="55"/>
      <c r="G137" s="55"/>
      <c r="H137" s="55"/>
      <c r="I137" s="55"/>
      <c r="J137" s="55"/>
      <c r="K137" s="55"/>
      <c r="L137" s="37">
        <f>((F137)/(E137+F137+(Jan!E137+Fev!E137+Mar!E137+Abr!E137+Mai!E137+Jun!E137+Jul!E137+Ago!E137+Set!E137+Out!E137+Nov!E137)))</f>
        <v>0</v>
      </c>
      <c r="M137" s="37">
        <f t="shared" si="12"/>
        <v>0</v>
      </c>
      <c r="N137" s="37">
        <f t="shared" si="13"/>
        <v>0</v>
      </c>
      <c r="O137" s="38">
        <f t="shared" si="14"/>
        <v>0</v>
      </c>
    </row>
    <row r="138" spans="1:15" ht="22.5" customHeight="1" x14ac:dyDescent="0.2">
      <c r="A138" s="8" t="s">
        <v>96</v>
      </c>
      <c r="B138" s="52"/>
      <c r="C138" s="52"/>
      <c r="D138" s="55"/>
      <c r="E138" s="55"/>
      <c r="F138" s="55"/>
      <c r="G138" s="55"/>
      <c r="H138" s="55"/>
      <c r="I138" s="55"/>
      <c r="J138" s="55"/>
      <c r="K138" s="55"/>
      <c r="L138" s="37">
        <f>((F138)/(E138+F138+(Jan!E138+Fev!E138+Mar!E138+Abr!E138+Mai!E138+Jun!E138+Jul!E138+Ago!E138+Set!E138+Out!E138+Nov!E138)))</f>
        <v>0</v>
      </c>
      <c r="M138" s="37">
        <f t="shared" si="12"/>
        <v>0</v>
      </c>
      <c r="N138" s="37">
        <f t="shared" si="13"/>
        <v>0</v>
      </c>
      <c r="O138" s="38">
        <f t="shared" si="14"/>
        <v>0</v>
      </c>
    </row>
    <row r="139" spans="1:15" ht="22.5" customHeight="1" x14ac:dyDescent="0.2">
      <c r="A139" s="8" t="s">
        <v>97</v>
      </c>
      <c r="B139" s="52"/>
      <c r="C139" s="52"/>
      <c r="D139" s="55"/>
      <c r="E139" s="55"/>
      <c r="F139" s="55"/>
      <c r="G139" s="55"/>
      <c r="H139" s="55"/>
      <c r="I139" s="55"/>
      <c r="J139" s="55"/>
      <c r="K139" s="55"/>
      <c r="L139" s="37">
        <f>((F139)/(E139+F139+(Jan!E139+Fev!E139+Mar!E139+Abr!E139+Mai!E139+Jun!E139+Jul!E139+Ago!E139+Set!E139+Out!E139+Nov!E139)))</f>
        <v>0</v>
      </c>
      <c r="M139" s="37">
        <f t="shared" si="12"/>
        <v>0</v>
      </c>
      <c r="N139" s="37">
        <f t="shared" si="13"/>
        <v>0</v>
      </c>
      <c r="O139" s="38">
        <f t="shared" si="14"/>
        <v>0</v>
      </c>
    </row>
    <row r="140" spans="1:15" ht="22.5" customHeight="1" x14ac:dyDescent="0.2">
      <c r="A140" s="8" t="s">
        <v>98</v>
      </c>
      <c r="B140" s="52"/>
      <c r="C140" s="52"/>
      <c r="D140" s="55"/>
      <c r="E140" s="55"/>
      <c r="F140" s="55"/>
      <c r="G140" s="55"/>
      <c r="H140" s="55"/>
      <c r="I140" s="55"/>
      <c r="J140" s="55"/>
      <c r="K140" s="55"/>
      <c r="L140" s="37">
        <f>((F140)/(E140+F140+(Jan!E140+Fev!E140+Mar!E140+Abr!E140+Mai!E140+Jun!E140+Jul!E140+Ago!E140+Set!E140+Out!E140+Nov!E140)))</f>
        <v>0</v>
      </c>
      <c r="M140" s="37">
        <f t="shared" si="12"/>
        <v>0</v>
      </c>
      <c r="N140" s="37">
        <f t="shared" si="13"/>
        <v>0</v>
      </c>
      <c r="O140" s="38" t="s">
        <v>16</v>
      </c>
    </row>
    <row r="141" spans="1:15" ht="15.75" customHeight="1" x14ac:dyDescent="0.2">
      <c r="A141" s="8" t="s">
        <v>99</v>
      </c>
      <c r="B141" s="52"/>
      <c r="C141" s="52"/>
      <c r="D141" s="55"/>
      <c r="E141" s="55"/>
      <c r="F141" s="55"/>
      <c r="G141" s="55"/>
      <c r="H141" s="55"/>
      <c r="I141" s="55"/>
      <c r="J141" s="55"/>
      <c r="K141" s="55"/>
      <c r="L141" s="37">
        <f>((F141)/(E141+F141+(Jan!E141+Fev!E141+Mar!E141+Abr!E141+Mai!E141+Jun!E141+Jul!E141+Ago!E141+Set!E141+Out!E141+Nov!E141)))</f>
        <v>0</v>
      </c>
      <c r="M141" s="37">
        <f t="shared" si="12"/>
        <v>0</v>
      </c>
      <c r="N141" s="37">
        <f t="shared" si="13"/>
        <v>0</v>
      </c>
      <c r="O141" s="38">
        <f t="shared" ref="O141:O146" si="15">IF(J141=0,0%,I141/J141)</f>
        <v>0</v>
      </c>
    </row>
    <row r="142" spans="1:15" ht="15.75" customHeight="1" x14ac:dyDescent="0.2">
      <c r="A142" s="8" t="s">
        <v>100</v>
      </c>
      <c r="B142" s="52"/>
      <c r="C142" s="52"/>
      <c r="D142" s="55"/>
      <c r="E142" s="55"/>
      <c r="F142" s="55"/>
      <c r="G142" s="55"/>
      <c r="H142" s="55"/>
      <c r="I142" s="55"/>
      <c r="J142" s="55"/>
      <c r="K142" s="55"/>
      <c r="L142" s="37">
        <f>((F142)/(E142+F142+(Jan!E142+Fev!E142+Mar!E142+Abr!E142+Mai!E142+Jun!E142+Jul!E142+Ago!E142+Set!E142+Out!E142+Nov!E142)))</f>
        <v>0</v>
      </c>
      <c r="M142" s="37">
        <f t="shared" si="12"/>
        <v>0</v>
      </c>
      <c r="N142" s="37">
        <f t="shared" si="13"/>
        <v>0</v>
      </c>
      <c r="O142" s="38">
        <f t="shared" si="15"/>
        <v>0</v>
      </c>
    </row>
    <row r="143" spans="1:15" ht="15.75" customHeight="1" x14ac:dyDescent="0.2">
      <c r="A143" s="8" t="s">
        <v>101</v>
      </c>
      <c r="B143" s="52"/>
      <c r="C143" s="52"/>
      <c r="D143" s="55"/>
      <c r="E143" s="55"/>
      <c r="F143" s="55"/>
      <c r="G143" s="55"/>
      <c r="H143" s="55"/>
      <c r="I143" s="55"/>
      <c r="J143" s="55"/>
      <c r="K143" s="55"/>
      <c r="L143" s="37">
        <f>((F143)/(E143+F143+(Jan!E143+Fev!E143+Mar!E143+Abr!E143+Mai!E143+Jun!E143+Jul!E143+Ago!E143+Set!E143+Out!E143+Nov!E143)))</f>
        <v>0</v>
      </c>
      <c r="M143" s="37">
        <f t="shared" si="12"/>
        <v>0</v>
      </c>
      <c r="N143" s="37">
        <f t="shared" si="13"/>
        <v>0</v>
      </c>
      <c r="O143" s="38">
        <f t="shared" si="15"/>
        <v>0</v>
      </c>
    </row>
    <row r="144" spans="1:15" ht="15.75" customHeight="1" x14ac:dyDescent="0.2">
      <c r="A144" s="8" t="s">
        <v>102</v>
      </c>
      <c r="B144" s="52"/>
      <c r="C144" s="52"/>
      <c r="D144" s="55"/>
      <c r="E144" s="55"/>
      <c r="F144" s="55"/>
      <c r="G144" s="55"/>
      <c r="H144" s="55"/>
      <c r="I144" s="55"/>
      <c r="J144" s="55"/>
      <c r="K144" s="55"/>
      <c r="L144" s="37">
        <f>((F144)/(E144+F144+(Jan!E144+Fev!E144+Mar!E144+Abr!E144+Mai!E144+Jun!E144+Jul!E144+Ago!E144+Set!E144+Out!E144+Nov!E144)))</f>
        <v>0</v>
      </c>
      <c r="M144" s="37">
        <f t="shared" si="12"/>
        <v>0</v>
      </c>
      <c r="N144" s="37">
        <f t="shared" si="13"/>
        <v>0</v>
      </c>
      <c r="O144" s="38">
        <f t="shared" si="15"/>
        <v>0</v>
      </c>
    </row>
    <row r="145" spans="1:15" ht="15.75" customHeight="1" x14ac:dyDescent="0.2">
      <c r="A145" s="8" t="s">
        <v>103</v>
      </c>
      <c r="B145" s="52"/>
      <c r="C145" s="52"/>
      <c r="D145" s="55"/>
      <c r="E145" s="55"/>
      <c r="F145" s="55"/>
      <c r="G145" s="55"/>
      <c r="H145" s="55"/>
      <c r="I145" s="55"/>
      <c r="J145" s="55"/>
      <c r="K145" s="55"/>
      <c r="L145" s="37">
        <f>((F145)/(E145+F145+(Jan!E145+Fev!E145+Mar!E145+Abr!E145+Mai!E145+Jun!E145+Jul!E145+Ago!E145+Set!E145+Out!E145+Nov!E145)))</f>
        <v>0</v>
      </c>
      <c r="M145" s="37">
        <f t="shared" si="12"/>
        <v>0</v>
      </c>
      <c r="N145" s="37">
        <f t="shared" si="13"/>
        <v>0</v>
      </c>
      <c r="O145" s="38">
        <f t="shared" si="15"/>
        <v>0</v>
      </c>
    </row>
    <row r="146" spans="1:15" ht="15.75" customHeight="1" x14ac:dyDescent="0.2">
      <c r="A146" s="8" t="s">
        <v>104</v>
      </c>
      <c r="B146" s="52"/>
      <c r="C146" s="52"/>
      <c r="D146" s="55"/>
      <c r="E146" s="55"/>
      <c r="F146" s="55"/>
      <c r="G146" s="55"/>
      <c r="H146" s="55"/>
      <c r="I146" s="55"/>
      <c r="J146" s="55"/>
      <c r="K146" s="55"/>
      <c r="L146" s="37">
        <f>((F146)/(E146+F146+(Jan!E146+Fev!E146+Mar!E146+Abr!E146+Mai!E146+Jun!E146+Jul!E146+Ago!E146+Set!E146+Out!E146+Nov!E146)))</f>
        <v>0</v>
      </c>
      <c r="M146" s="37">
        <f t="shared" si="12"/>
        <v>0</v>
      </c>
      <c r="N146" s="37">
        <f t="shared" si="13"/>
        <v>0</v>
      </c>
      <c r="O146" s="38">
        <f t="shared" si="15"/>
        <v>0</v>
      </c>
    </row>
    <row r="147" spans="1:15" ht="15.75" customHeight="1" x14ac:dyDescent="0.2">
      <c r="A147" s="8" t="s">
        <v>105</v>
      </c>
      <c r="B147" s="52"/>
      <c r="C147" s="52"/>
      <c r="D147" s="55"/>
      <c r="E147" s="55"/>
      <c r="F147" s="55"/>
      <c r="G147" s="55"/>
      <c r="H147" s="55"/>
      <c r="I147" s="55"/>
      <c r="J147" s="55"/>
      <c r="K147" s="55"/>
      <c r="L147" s="37">
        <f>((F147)/(E147+F147+(Jan!E147+Fev!E147+Mar!E147+Abr!E147+Mai!E147+Jun!E147+Jul!E147+Ago!E147+Set!E147+Out!E147+Nov!E147)))</f>
        <v>0</v>
      </c>
      <c r="M147" s="37">
        <f t="shared" si="12"/>
        <v>0</v>
      </c>
      <c r="N147" s="37">
        <f t="shared" si="13"/>
        <v>0</v>
      </c>
      <c r="O147" s="38" t="s">
        <v>16</v>
      </c>
    </row>
    <row r="148" spans="1:15" ht="20.25" customHeight="1" x14ac:dyDescent="0.2">
      <c r="A148" s="8" t="s">
        <v>106</v>
      </c>
      <c r="B148" s="52"/>
      <c r="C148" s="52"/>
      <c r="D148" s="55"/>
      <c r="E148" s="55"/>
      <c r="F148" s="55"/>
      <c r="G148" s="55"/>
      <c r="H148" s="55"/>
      <c r="I148" s="55"/>
      <c r="J148" s="55"/>
      <c r="K148" s="55"/>
      <c r="L148" s="37">
        <f>((F148)/(E148+F148+(Jan!E148+Fev!E148+Mar!E148+Abr!E148+Mai!E148+Jun!E148+Jul!E148+Ago!E148+Set!E148+Out!E148+Nov!E148)))</f>
        <v>0</v>
      </c>
      <c r="M148" s="37">
        <f t="shared" si="12"/>
        <v>0</v>
      </c>
      <c r="N148" s="37">
        <f t="shared" si="13"/>
        <v>0</v>
      </c>
      <c r="O148" s="38">
        <f t="shared" ref="O148:O149" si="16">IF(J148=0,0%,I148/J148)</f>
        <v>0</v>
      </c>
    </row>
    <row r="149" spans="1:15" ht="20.25" customHeight="1" x14ac:dyDescent="0.2">
      <c r="A149" s="8" t="s">
        <v>107</v>
      </c>
      <c r="B149" s="52"/>
      <c r="C149" s="52"/>
      <c r="D149" s="55"/>
      <c r="E149" s="55"/>
      <c r="F149" s="55"/>
      <c r="G149" s="55"/>
      <c r="H149" s="55"/>
      <c r="I149" s="55"/>
      <c r="J149" s="55"/>
      <c r="K149" s="55"/>
      <c r="L149" s="37">
        <f>((F149)/(E149+F149+(Jan!E149+Fev!E149+Mar!E149+Abr!E149+Mai!E149+Jun!E149+Jul!E149+Ago!E149+Set!E149+Out!E149+Nov!E149)))</f>
        <v>0</v>
      </c>
      <c r="M149" s="37">
        <f t="shared" si="12"/>
        <v>0</v>
      </c>
      <c r="N149" s="37">
        <f t="shared" si="13"/>
        <v>0</v>
      </c>
      <c r="O149" s="38">
        <f t="shared" si="16"/>
        <v>0</v>
      </c>
    </row>
    <row r="150" spans="1:15" ht="20.25" customHeight="1" x14ac:dyDescent="0.2">
      <c r="A150" s="8" t="s">
        <v>108</v>
      </c>
      <c r="B150" s="52"/>
      <c r="C150" s="52"/>
      <c r="D150" s="55"/>
      <c r="E150" s="55"/>
      <c r="F150" s="55"/>
      <c r="G150" s="55"/>
      <c r="H150" s="55"/>
      <c r="I150" s="55"/>
      <c r="J150" s="55"/>
      <c r="K150" s="55"/>
      <c r="L150" s="37">
        <f>((F150)/(E150+F150+(Jan!E150+Fev!E150+Mar!E150+Abr!E150+Mai!E150+Jun!E150+Jul!E150+Ago!E150+Set!E150+Out!E150+Nov!E150)))</f>
        <v>0</v>
      </c>
      <c r="M150" s="37">
        <f t="shared" si="12"/>
        <v>0</v>
      </c>
      <c r="N150" s="37">
        <f t="shared" si="13"/>
        <v>0</v>
      </c>
      <c r="O150" s="38" t="s">
        <v>16</v>
      </c>
    </row>
    <row r="151" spans="1:15" ht="15.75" customHeight="1" x14ac:dyDescent="0.2">
      <c r="A151" s="8" t="s">
        <v>109</v>
      </c>
      <c r="B151" s="52"/>
      <c r="C151" s="52"/>
      <c r="D151" s="55"/>
      <c r="E151" s="55"/>
      <c r="F151" s="55"/>
      <c r="G151" s="55"/>
      <c r="H151" s="55"/>
      <c r="I151" s="55"/>
      <c r="J151" s="55"/>
      <c r="K151" s="55"/>
      <c r="L151" s="37">
        <f>((F151)/(E151+F151+(Jan!E151+Fev!E151+Mar!E151+Abr!E151+Mai!E151+Jun!E151+Jul!E151+Ago!E151+Set!E151+Out!E151+Nov!E151)))</f>
        <v>0</v>
      </c>
      <c r="M151" s="37">
        <f t="shared" si="12"/>
        <v>0</v>
      </c>
      <c r="N151" s="37">
        <f t="shared" si="13"/>
        <v>0</v>
      </c>
      <c r="O151" s="38">
        <f t="shared" ref="O151:O156" si="17">IF(J151=0,0%,I151/J151)</f>
        <v>0</v>
      </c>
    </row>
    <row r="152" spans="1:15" ht="15.75" customHeight="1" x14ac:dyDescent="0.2">
      <c r="A152" s="8" t="s">
        <v>110</v>
      </c>
      <c r="B152" s="52"/>
      <c r="C152" s="52"/>
      <c r="D152" s="55"/>
      <c r="E152" s="55"/>
      <c r="F152" s="55"/>
      <c r="G152" s="55"/>
      <c r="H152" s="55"/>
      <c r="I152" s="55"/>
      <c r="J152" s="55"/>
      <c r="K152" s="55"/>
      <c r="L152" s="37">
        <f>((F152)/(E152+F152+(Jan!E152+Fev!E152+Mar!E152+Abr!E152+Mai!E152+Jun!E152+Jul!E152+Ago!E152+Set!E152+Out!E152+Nov!E152)))</f>
        <v>0</v>
      </c>
      <c r="M152" s="37">
        <f t="shared" si="12"/>
        <v>0</v>
      </c>
      <c r="N152" s="37">
        <f t="shared" si="13"/>
        <v>0</v>
      </c>
      <c r="O152" s="38">
        <f t="shared" si="17"/>
        <v>0</v>
      </c>
    </row>
    <row r="153" spans="1:15" ht="15.75" customHeight="1" x14ac:dyDescent="0.2">
      <c r="A153" s="8" t="s">
        <v>111</v>
      </c>
      <c r="B153" s="52"/>
      <c r="C153" s="52"/>
      <c r="D153" s="55"/>
      <c r="E153" s="55"/>
      <c r="F153" s="55"/>
      <c r="G153" s="55"/>
      <c r="H153" s="55"/>
      <c r="I153" s="55"/>
      <c r="J153" s="55"/>
      <c r="K153" s="55"/>
      <c r="L153" s="37">
        <f>((F153)/(E153+F153+(Jan!E153+Fev!E153+Mar!E153+Abr!E153+Mai!E153+Jun!E153+Jul!E153+Ago!E153+Set!E153+Out!E153+Nov!E153)))</f>
        <v>0</v>
      </c>
      <c r="M153" s="37">
        <f t="shared" si="12"/>
        <v>0</v>
      </c>
      <c r="N153" s="37">
        <f t="shared" si="13"/>
        <v>0</v>
      </c>
      <c r="O153" s="38">
        <f t="shared" si="17"/>
        <v>0</v>
      </c>
    </row>
    <row r="154" spans="1:15" ht="24.75" customHeight="1" x14ac:dyDescent="0.2">
      <c r="A154" s="8" t="s">
        <v>112</v>
      </c>
      <c r="B154" s="52"/>
      <c r="C154" s="52"/>
      <c r="D154" s="55"/>
      <c r="E154" s="55"/>
      <c r="F154" s="55"/>
      <c r="G154" s="55"/>
      <c r="H154" s="55"/>
      <c r="I154" s="55"/>
      <c r="J154" s="55"/>
      <c r="K154" s="55"/>
      <c r="L154" s="37">
        <f>((F154)/(E154+F154+(Jan!E154+Fev!E154+Mar!E154+Abr!E154+Mai!E154+Jun!E154+Jul!E154+Ago!E154+Set!E154+Out!E154+Nov!E154)))</f>
        <v>0</v>
      </c>
      <c r="M154" s="37">
        <f t="shared" si="12"/>
        <v>0</v>
      </c>
      <c r="N154" s="37">
        <f t="shared" si="13"/>
        <v>0</v>
      </c>
      <c r="O154" s="38">
        <f t="shared" si="17"/>
        <v>0</v>
      </c>
    </row>
    <row r="155" spans="1:15" ht="24.75" customHeight="1" x14ac:dyDescent="0.2">
      <c r="A155" s="8" t="s">
        <v>113</v>
      </c>
      <c r="B155" s="52"/>
      <c r="C155" s="52"/>
      <c r="D155" s="55"/>
      <c r="E155" s="55"/>
      <c r="F155" s="55"/>
      <c r="G155" s="55"/>
      <c r="H155" s="55"/>
      <c r="I155" s="55"/>
      <c r="J155" s="55"/>
      <c r="K155" s="55"/>
      <c r="L155" s="37">
        <f>((F155)/(E155+F155+(Jan!E155+Fev!E155+Mar!E155+Abr!E155+Mai!E155+Jun!E155+Jul!E155+Ago!E155+Set!E155+Out!E155+Nov!E155)))</f>
        <v>0</v>
      </c>
      <c r="M155" s="37">
        <f t="shared" si="12"/>
        <v>0</v>
      </c>
      <c r="N155" s="37">
        <f t="shared" si="13"/>
        <v>0</v>
      </c>
      <c r="O155" s="38">
        <f t="shared" si="17"/>
        <v>0</v>
      </c>
    </row>
    <row r="156" spans="1:15" ht="24.75" customHeight="1" x14ac:dyDescent="0.2">
      <c r="A156" s="8" t="s">
        <v>114</v>
      </c>
      <c r="B156" s="52"/>
      <c r="C156" s="52"/>
      <c r="D156" s="55"/>
      <c r="E156" s="55"/>
      <c r="F156" s="55"/>
      <c r="G156" s="55"/>
      <c r="H156" s="55"/>
      <c r="I156" s="55"/>
      <c r="J156" s="55"/>
      <c r="K156" s="55"/>
      <c r="L156" s="37">
        <f>((F156)/(E156+F156+(Jan!E156+Fev!E156+Mar!E156+Abr!E156+Mai!E156+Jun!E156+Jul!E156+Ago!E156+Set!E156+Out!E156+Nov!E156)))</f>
        <v>0</v>
      </c>
      <c r="M156" s="37">
        <f t="shared" si="12"/>
        <v>0</v>
      </c>
      <c r="N156" s="37">
        <f t="shared" si="13"/>
        <v>0</v>
      </c>
      <c r="O156" s="38">
        <f t="shared" si="17"/>
        <v>0</v>
      </c>
    </row>
    <row r="157" spans="1:15" ht="24.75" customHeight="1" x14ac:dyDescent="0.2">
      <c r="A157" s="8" t="s">
        <v>115</v>
      </c>
      <c r="B157" s="52"/>
      <c r="C157" s="52"/>
      <c r="D157" s="55"/>
      <c r="E157" s="55"/>
      <c r="F157" s="55"/>
      <c r="G157" s="55"/>
      <c r="H157" s="55"/>
      <c r="I157" s="55"/>
      <c r="J157" s="55"/>
      <c r="K157" s="55"/>
      <c r="L157" s="37">
        <f>((F157)/(E157+F157+(Jan!E157+Fev!E157+Mar!E157+Abr!E157+Mai!E157+Jun!E157+Jul!E157+Ago!E157+Set!E157+Out!E157+Nov!E157)))</f>
        <v>0</v>
      </c>
      <c r="M157" s="37">
        <f t="shared" si="12"/>
        <v>0</v>
      </c>
      <c r="N157" s="37">
        <f t="shared" si="13"/>
        <v>0</v>
      </c>
      <c r="O157" s="38" t="s">
        <v>16</v>
      </c>
    </row>
    <row r="158" spans="1:15" ht="24.75" customHeight="1" x14ac:dyDescent="0.2">
      <c r="A158" s="8" t="s">
        <v>116</v>
      </c>
      <c r="B158" s="52"/>
      <c r="C158" s="52"/>
      <c r="D158" s="55"/>
      <c r="E158" s="55"/>
      <c r="F158" s="55"/>
      <c r="G158" s="55"/>
      <c r="H158" s="55"/>
      <c r="I158" s="55"/>
      <c r="J158" s="55"/>
      <c r="K158" s="55"/>
      <c r="L158" s="37">
        <f>((F158)/(E158+F158+(Jan!E158+Fev!E158+Mar!E158+Abr!E158+Mai!E158+Jun!E158+Jul!E158+Ago!E158+Set!E158+Out!E158+Nov!E158)))</f>
        <v>0</v>
      </c>
      <c r="M158" s="37">
        <f t="shared" si="12"/>
        <v>0</v>
      </c>
      <c r="N158" s="37">
        <f t="shared" si="13"/>
        <v>0</v>
      </c>
      <c r="O158" s="38">
        <f t="shared" ref="O158:O159" si="18">IF(J158=0,0%,I158/J158)</f>
        <v>0</v>
      </c>
    </row>
    <row r="159" spans="1:15" ht="24.75" customHeight="1" x14ac:dyDescent="0.2">
      <c r="A159" s="8" t="s">
        <v>117</v>
      </c>
      <c r="B159" s="52"/>
      <c r="C159" s="52"/>
      <c r="D159" s="55"/>
      <c r="E159" s="55"/>
      <c r="F159" s="55"/>
      <c r="G159" s="55"/>
      <c r="H159" s="55"/>
      <c r="I159" s="55"/>
      <c r="J159" s="55"/>
      <c r="K159" s="55"/>
      <c r="L159" s="37">
        <f>((F159)/(E159+F159+(Jan!E159+Fev!E159+Mar!E159+Abr!E159+Mai!E159+Jun!E159+Jul!E159+Ago!E159+Set!E159+Out!E159+Nov!E159)))</f>
        <v>0</v>
      </c>
      <c r="M159" s="37">
        <f t="shared" si="12"/>
        <v>0</v>
      </c>
      <c r="N159" s="37">
        <f t="shared" si="13"/>
        <v>0</v>
      </c>
      <c r="O159" s="38">
        <f t="shared" si="18"/>
        <v>0</v>
      </c>
    </row>
    <row r="160" spans="1:15" ht="24.75" customHeight="1" x14ac:dyDescent="0.2">
      <c r="A160" s="8" t="s">
        <v>118</v>
      </c>
      <c r="B160" s="52"/>
      <c r="C160" s="52"/>
      <c r="D160" s="55"/>
      <c r="E160" s="55"/>
      <c r="F160" s="55"/>
      <c r="G160" s="55"/>
      <c r="H160" s="55"/>
      <c r="I160" s="55"/>
      <c r="J160" s="55"/>
      <c r="K160" s="55"/>
      <c r="L160" s="37">
        <f>((F160)/(E160+F160+(Jan!E160+Fev!E160+Mar!E160+Abr!E160+Mai!E160+Jun!E160+Jul!E160+Ago!E160+Set!E160+Out!E160+Nov!E160)))</f>
        <v>0</v>
      </c>
      <c r="M160" s="37">
        <f t="shared" si="12"/>
        <v>0</v>
      </c>
      <c r="N160" s="37">
        <f t="shared" si="13"/>
        <v>0</v>
      </c>
      <c r="O160" s="38" t="s">
        <v>16</v>
      </c>
    </row>
    <row r="161" spans="1:15" ht="15.75" customHeight="1" x14ac:dyDescent="0.2">
      <c r="A161" s="8" t="s">
        <v>119</v>
      </c>
      <c r="B161" s="52"/>
      <c r="C161" s="52"/>
      <c r="D161" s="55"/>
      <c r="E161" s="55"/>
      <c r="F161" s="55"/>
      <c r="G161" s="55"/>
      <c r="H161" s="55"/>
      <c r="I161" s="55"/>
      <c r="J161" s="55"/>
      <c r="K161" s="55"/>
      <c r="L161" s="37">
        <f>((F161)/(E161+F161+(Jan!E161+Fev!E161+Mar!E161+Abr!E161+Mai!E161+Jun!E161+Jul!E161+Ago!E161+Set!E161+Out!E161+Nov!E161)))</f>
        <v>0</v>
      </c>
      <c r="M161" s="37">
        <f t="shared" si="12"/>
        <v>0</v>
      </c>
      <c r="N161" s="37">
        <f t="shared" si="13"/>
        <v>0</v>
      </c>
      <c r="O161" s="38">
        <f t="shared" ref="O161:O162" si="19">IF(J161=0,0%,I161/J161)</f>
        <v>0</v>
      </c>
    </row>
    <row r="162" spans="1:15" ht="17.25" customHeight="1" x14ac:dyDescent="0.2">
      <c r="A162" s="14" t="s">
        <v>120</v>
      </c>
      <c r="B162" s="15">
        <f t="shared" ref="B162:K162" si="20">SUM(B124:B161)</f>
        <v>0</v>
      </c>
      <c r="C162" s="15">
        <f t="shared" si="20"/>
        <v>0</v>
      </c>
      <c r="D162" s="15">
        <f t="shared" si="20"/>
        <v>0</v>
      </c>
      <c r="E162" s="15">
        <f t="shared" si="20"/>
        <v>0</v>
      </c>
      <c r="F162" s="15">
        <f t="shared" si="20"/>
        <v>0</v>
      </c>
      <c r="G162" s="15">
        <f t="shared" si="20"/>
        <v>0</v>
      </c>
      <c r="H162" s="15">
        <f t="shared" si="20"/>
        <v>0</v>
      </c>
      <c r="I162" s="15">
        <f t="shared" si="20"/>
        <v>0</v>
      </c>
      <c r="J162" s="15">
        <f t="shared" si="20"/>
        <v>0</v>
      </c>
      <c r="K162" s="15">
        <f t="shared" si="20"/>
        <v>0</v>
      </c>
      <c r="L162" s="16">
        <f>((F162)/(E162+F162+(Jan!E162+Fev!E162+Mar!E162+Abr!E162+Mai!E162+Jun!E162+Jul!E162+Ago!E162+Set!E162+Out!E162+Nov!E162)))</f>
        <v>0</v>
      </c>
      <c r="M162" s="16">
        <f t="shared" si="12"/>
        <v>0</v>
      </c>
      <c r="N162" s="17">
        <f t="shared" si="13"/>
        <v>0</v>
      </c>
      <c r="O162" s="17">
        <f t="shared" si="19"/>
        <v>0</v>
      </c>
    </row>
    <row r="163" spans="1:15" ht="132" customHeight="1" x14ac:dyDescent="0.2">
      <c r="A163" s="4" t="s">
        <v>121</v>
      </c>
      <c r="B163" s="5" t="s">
        <v>1</v>
      </c>
      <c r="C163" s="5" t="s">
        <v>2</v>
      </c>
      <c r="D163" s="5" t="s">
        <v>3</v>
      </c>
      <c r="E163" s="5" t="s">
        <v>4</v>
      </c>
      <c r="F163" s="5" t="s">
        <v>5</v>
      </c>
      <c r="G163" s="5" t="s">
        <v>6</v>
      </c>
      <c r="H163" s="5" t="s">
        <v>7</v>
      </c>
      <c r="I163" s="5" t="s">
        <v>8</v>
      </c>
      <c r="J163" s="5" t="s">
        <v>9</v>
      </c>
      <c r="K163" s="5" t="s">
        <v>10</v>
      </c>
      <c r="L163" s="6" t="s">
        <v>11</v>
      </c>
      <c r="M163" s="6" t="s">
        <v>12</v>
      </c>
      <c r="N163" s="6" t="s">
        <v>13</v>
      </c>
      <c r="O163" s="7" t="s">
        <v>14</v>
      </c>
    </row>
    <row r="164" spans="1:15" ht="17.25" customHeight="1" x14ac:dyDescent="0.2">
      <c r="A164" s="8" t="s">
        <v>122</v>
      </c>
      <c r="B164" s="52"/>
      <c r="C164" s="52"/>
      <c r="D164" s="55"/>
      <c r="E164" s="55"/>
      <c r="F164" s="55"/>
      <c r="G164" s="55"/>
      <c r="H164" s="55"/>
      <c r="I164" s="55"/>
      <c r="J164" s="55"/>
      <c r="K164" s="55"/>
      <c r="L164" s="37">
        <f>((F164)/(E164+F164+(Jan!E164+Fev!E164+Mar!E164+Abr!E164+Mai!E164+Jun!E164+Jul!E164+Ago!E164+Set!E164+Out!E164+Nov!E164)))</f>
        <v>0</v>
      </c>
      <c r="M164" s="37">
        <f t="shared" ref="M164:M193" si="21">IF(D164=0,0%,(J164)/D164)</f>
        <v>0</v>
      </c>
      <c r="N164" s="37">
        <f t="shared" ref="N164:N193" si="22">IF(D164=0,0%,(E164)/D164)</f>
        <v>0</v>
      </c>
      <c r="O164" s="38">
        <f t="shared" ref="O164:O193" si="23">IF(J164=0,0%,I164/J164)</f>
        <v>0</v>
      </c>
    </row>
    <row r="165" spans="1:15" ht="17.25" customHeight="1" x14ac:dyDescent="0.2">
      <c r="A165" s="8" t="s">
        <v>123</v>
      </c>
      <c r="B165" s="52"/>
      <c r="C165" s="52"/>
      <c r="D165" s="55"/>
      <c r="E165" s="55"/>
      <c r="F165" s="55"/>
      <c r="G165" s="55"/>
      <c r="H165" s="55"/>
      <c r="I165" s="55"/>
      <c r="J165" s="55"/>
      <c r="K165" s="55"/>
      <c r="L165" s="37">
        <f>((F165)/(E165+F165+(Jan!E165+Fev!E165+Mar!E165+Abr!E165+Mai!E165+Jun!E165+Jul!E165+Ago!E165+Set!E165+Out!E165+Nov!E165)))</f>
        <v>0</v>
      </c>
      <c r="M165" s="37">
        <f t="shared" si="21"/>
        <v>0</v>
      </c>
      <c r="N165" s="37">
        <f t="shared" si="22"/>
        <v>0</v>
      </c>
      <c r="O165" s="38">
        <f t="shared" si="23"/>
        <v>0</v>
      </c>
    </row>
    <row r="166" spans="1:15" ht="17.25" customHeight="1" x14ac:dyDescent="0.2">
      <c r="A166" s="8" t="s">
        <v>124</v>
      </c>
      <c r="B166" s="52"/>
      <c r="C166" s="52"/>
      <c r="D166" s="55"/>
      <c r="E166" s="55"/>
      <c r="F166" s="55"/>
      <c r="G166" s="55"/>
      <c r="H166" s="55"/>
      <c r="I166" s="55"/>
      <c r="J166" s="55"/>
      <c r="K166" s="55"/>
      <c r="L166" s="37">
        <f>((F166)/(E166+F166+(Jan!E166+Fev!E166+Mar!E166+Abr!E166+Mai!E166+Jun!E166+Jul!E166+Ago!E166+Set!E166+Out!E166+Nov!E166)))</f>
        <v>0</v>
      </c>
      <c r="M166" s="37">
        <f t="shared" si="21"/>
        <v>0</v>
      </c>
      <c r="N166" s="37">
        <f t="shared" si="22"/>
        <v>0</v>
      </c>
      <c r="O166" s="38">
        <f t="shared" si="23"/>
        <v>0</v>
      </c>
    </row>
    <row r="167" spans="1:15" ht="17.25" customHeight="1" x14ac:dyDescent="0.2">
      <c r="A167" s="8" t="s">
        <v>125</v>
      </c>
      <c r="B167" s="52"/>
      <c r="C167" s="52"/>
      <c r="D167" s="55"/>
      <c r="E167" s="55"/>
      <c r="F167" s="55"/>
      <c r="G167" s="55"/>
      <c r="H167" s="55"/>
      <c r="I167" s="55"/>
      <c r="J167" s="55"/>
      <c r="K167" s="55"/>
      <c r="L167" s="37">
        <f>((F167)/(E167+F167+(Jan!E167+Fev!E167+Mar!E167+Abr!E167+Mai!E167+Jun!E167+Jul!E167+Ago!E167+Set!E167+Out!E167+Nov!E167)))</f>
        <v>0</v>
      </c>
      <c r="M167" s="37">
        <f t="shared" si="21"/>
        <v>0</v>
      </c>
      <c r="N167" s="37">
        <f t="shared" si="22"/>
        <v>0</v>
      </c>
      <c r="O167" s="38">
        <f t="shared" si="23"/>
        <v>0</v>
      </c>
    </row>
    <row r="168" spans="1:15" ht="17.25" customHeight="1" x14ac:dyDescent="0.2">
      <c r="A168" s="8" t="s">
        <v>126</v>
      </c>
      <c r="B168" s="52"/>
      <c r="C168" s="52"/>
      <c r="D168" s="55"/>
      <c r="E168" s="55"/>
      <c r="F168" s="55"/>
      <c r="G168" s="55"/>
      <c r="H168" s="55"/>
      <c r="I168" s="55"/>
      <c r="J168" s="55"/>
      <c r="K168" s="55"/>
      <c r="L168" s="37">
        <f>((F168)/(E168+F168+(Jan!E168+Fev!E168+Mar!E168+Abr!E168+Mai!E168+Jun!E168+Jul!E168+Ago!E168+Set!E168+Out!E168+Nov!E168)))</f>
        <v>0</v>
      </c>
      <c r="M168" s="37">
        <f t="shared" si="21"/>
        <v>0</v>
      </c>
      <c r="N168" s="37">
        <f t="shared" si="22"/>
        <v>0</v>
      </c>
      <c r="O168" s="38">
        <f t="shared" si="23"/>
        <v>0</v>
      </c>
    </row>
    <row r="169" spans="1:15" ht="17.25" customHeight="1" x14ac:dyDescent="0.2">
      <c r="A169" s="8" t="s">
        <v>127</v>
      </c>
      <c r="B169" s="52"/>
      <c r="C169" s="52"/>
      <c r="D169" s="55"/>
      <c r="E169" s="55"/>
      <c r="F169" s="55"/>
      <c r="G169" s="55"/>
      <c r="H169" s="55"/>
      <c r="I169" s="55"/>
      <c r="J169" s="55"/>
      <c r="K169" s="55"/>
      <c r="L169" s="37">
        <f>((F169)/(E169+F169+(Jan!E169+Fev!E169+Mar!E169+Abr!E169+Mai!E169+Jun!E169+Jul!E169+Ago!E169+Set!E169+Out!E169+Nov!E169)))</f>
        <v>0</v>
      </c>
      <c r="M169" s="37">
        <f t="shared" si="21"/>
        <v>0</v>
      </c>
      <c r="N169" s="37">
        <f t="shared" si="22"/>
        <v>0</v>
      </c>
      <c r="O169" s="38">
        <f t="shared" si="23"/>
        <v>0</v>
      </c>
    </row>
    <row r="170" spans="1:15" ht="17.25" customHeight="1" x14ac:dyDescent="0.2">
      <c r="A170" s="8" t="s">
        <v>128</v>
      </c>
      <c r="B170" s="52"/>
      <c r="C170" s="52"/>
      <c r="D170" s="55"/>
      <c r="E170" s="55"/>
      <c r="F170" s="55"/>
      <c r="G170" s="55"/>
      <c r="H170" s="55"/>
      <c r="I170" s="55"/>
      <c r="J170" s="55"/>
      <c r="K170" s="55"/>
      <c r="L170" s="37">
        <f>((F170)/(E170+F170+(Jan!E170+Fev!E170+Mar!E170+Abr!E170+Mai!E170+Jun!E170+Jul!E170+Ago!E170+Set!E170+Out!E170+Nov!E170)))</f>
        <v>0</v>
      </c>
      <c r="M170" s="37">
        <f t="shared" si="21"/>
        <v>0</v>
      </c>
      <c r="N170" s="37">
        <f t="shared" si="22"/>
        <v>0</v>
      </c>
      <c r="O170" s="38">
        <f t="shared" si="23"/>
        <v>0</v>
      </c>
    </row>
    <row r="171" spans="1:15" ht="17.25" customHeight="1" x14ac:dyDescent="0.2">
      <c r="A171" s="8" t="s">
        <v>129</v>
      </c>
      <c r="B171" s="52"/>
      <c r="C171" s="52"/>
      <c r="D171" s="55"/>
      <c r="E171" s="55"/>
      <c r="F171" s="55"/>
      <c r="G171" s="55"/>
      <c r="H171" s="55"/>
      <c r="I171" s="55"/>
      <c r="J171" s="55"/>
      <c r="K171" s="55"/>
      <c r="L171" s="37">
        <f>((F171)/(E171+F171+(Jan!E171+Fev!E171+Mar!E171+Abr!E171+Mai!E171+Jun!E171+Jul!E171+Ago!E171+Set!E171+Out!E171+Nov!E171)))</f>
        <v>0</v>
      </c>
      <c r="M171" s="37">
        <f t="shared" si="21"/>
        <v>0</v>
      </c>
      <c r="N171" s="37">
        <f t="shared" si="22"/>
        <v>0</v>
      </c>
      <c r="O171" s="38">
        <f t="shared" si="23"/>
        <v>0</v>
      </c>
    </row>
    <row r="172" spans="1:15" ht="17.25" customHeight="1" x14ac:dyDescent="0.2">
      <c r="A172" s="8" t="s">
        <v>130</v>
      </c>
      <c r="B172" s="52"/>
      <c r="C172" s="52"/>
      <c r="D172" s="55"/>
      <c r="E172" s="55"/>
      <c r="F172" s="55"/>
      <c r="G172" s="55"/>
      <c r="H172" s="55"/>
      <c r="I172" s="55"/>
      <c r="J172" s="55"/>
      <c r="K172" s="55"/>
      <c r="L172" s="37">
        <f>((F172)/(E172+F172+(Jan!E172+Fev!E172+Mar!E172+Abr!E172+Mai!E172+Jun!E172+Jul!E172+Ago!E172+Set!E172+Out!E172+Nov!E172)))</f>
        <v>0</v>
      </c>
      <c r="M172" s="37">
        <f t="shared" si="21"/>
        <v>0</v>
      </c>
      <c r="N172" s="37">
        <f t="shared" si="22"/>
        <v>0</v>
      </c>
      <c r="O172" s="38">
        <f t="shared" si="23"/>
        <v>0</v>
      </c>
    </row>
    <row r="173" spans="1:15" ht="17.25" customHeight="1" x14ac:dyDescent="0.2">
      <c r="A173" s="8" t="s">
        <v>131</v>
      </c>
      <c r="B173" s="52"/>
      <c r="C173" s="52"/>
      <c r="D173" s="55"/>
      <c r="E173" s="55"/>
      <c r="F173" s="55"/>
      <c r="G173" s="55"/>
      <c r="H173" s="55"/>
      <c r="I173" s="55"/>
      <c r="J173" s="55"/>
      <c r="K173" s="55"/>
      <c r="L173" s="37">
        <f>((F173)/(E173+F173+(Jan!E173+Fev!E173+Mar!E173+Abr!E173+Mai!E173+Jun!E173+Jul!E173+Ago!E173+Set!E173+Out!E173+Nov!E173)))</f>
        <v>0</v>
      </c>
      <c r="M173" s="37">
        <f t="shared" si="21"/>
        <v>0</v>
      </c>
      <c r="N173" s="37">
        <f t="shared" si="22"/>
        <v>0</v>
      </c>
      <c r="O173" s="38">
        <f t="shared" si="23"/>
        <v>0</v>
      </c>
    </row>
    <row r="174" spans="1:15" ht="17.25" customHeight="1" x14ac:dyDescent="0.2">
      <c r="A174" s="8" t="s">
        <v>132</v>
      </c>
      <c r="B174" s="52"/>
      <c r="C174" s="52"/>
      <c r="D174" s="55"/>
      <c r="E174" s="55"/>
      <c r="F174" s="55"/>
      <c r="G174" s="55"/>
      <c r="H174" s="55"/>
      <c r="I174" s="55"/>
      <c r="J174" s="55"/>
      <c r="K174" s="55"/>
      <c r="L174" s="37">
        <f>((F174)/(E174+F174+(Jan!E174+Fev!E174+Mar!E174+Abr!E174+Mai!E174+Jun!E174+Jul!E174+Ago!E174+Set!E174+Out!E174+Nov!E174)))</f>
        <v>0</v>
      </c>
      <c r="M174" s="37">
        <f t="shared" si="21"/>
        <v>0</v>
      </c>
      <c r="N174" s="37">
        <f t="shared" si="22"/>
        <v>0</v>
      </c>
      <c r="O174" s="38">
        <f t="shared" si="23"/>
        <v>0</v>
      </c>
    </row>
    <row r="175" spans="1:15" ht="17.25" customHeight="1" x14ac:dyDescent="0.2">
      <c r="A175" s="8" t="s">
        <v>133</v>
      </c>
      <c r="B175" s="52"/>
      <c r="C175" s="52"/>
      <c r="D175" s="55"/>
      <c r="E175" s="55"/>
      <c r="F175" s="55"/>
      <c r="G175" s="55"/>
      <c r="H175" s="55"/>
      <c r="I175" s="55"/>
      <c r="J175" s="55"/>
      <c r="K175" s="55"/>
      <c r="L175" s="37">
        <f>((F175)/(E175+F175+(Jan!E175+Fev!E175+Mar!E175+Abr!E175+Mai!E175+Jun!E175+Jul!E175+Ago!E175+Set!E175+Out!E175+Nov!E175)))</f>
        <v>0</v>
      </c>
      <c r="M175" s="37">
        <f t="shared" si="21"/>
        <v>0</v>
      </c>
      <c r="N175" s="37">
        <f t="shared" si="22"/>
        <v>0</v>
      </c>
      <c r="O175" s="38">
        <f t="shared" si="23"/>
        <v>0</v>
      </c>
    </row>
    <row r="176" spans="1:15" ht="17.25" customHeight="1" x14ac:dyDescent="0.2">
      <c r="A176" s="8" t="s">
        <v>134</v>
      </c>
      <c r="B176" s="52"/>
      <c r="C176" s="52"/>
      <c r="D176" s="55"/>
      <c r="E176" s="55"/>
      <c r="F176" s="55"/>
      <c r="G176" s="55"/>
      <c r="H176" s="55"/>
      <c r="I176" s="55"/>
      <c r="J176" s="55"/>
      <c r="K176" s="55"/>
      <c r="L176" s="37">
        <f>((F176)/(E176+F176+(Jan!E176+Fev!E176+Mar!E176+Abr!E176+Mai!E176+Jun!E176+Jul!E176+Ago!E176+Set!E176+Out!E176+Nov!E176)))</f>
        <v>0</v>
      </c>
      <c r="M176" s="37">
        <f t="shared" si="21"/>
        <v>0</v>
      </c>
      <c r="N176" s="37">
        <f t="shared" si="22"/>
        <v>0</v>
      </c>
      <c r="O176" s="38">
        <f t="shared" si="23"/>
        <v>0</v>
      </c>
    </row>
    <row r="177" spans="1:15" ht="17.25" customHeight="1" x14ac:dyDescent="0.2">
      <c r="A177" s="8" t="s">
        <v>135</v>
      </c>
      <c r="B177" s="52"/>
      <c r="C177" s="52"/>
      <c r="D177" s="55"/>
      <c r="E177" s="55"/>
      <c r="F177" s="55"/>
      <c r="G177" s="55"/>
      <c r="H177" s="55"/>
      <c r="I177" s="55"/>
      <c r="J177" s="55"/>
      <c r="K177" s="55"/>
      <c r="L177" s="37">
        <f>((F177)/(E177+F177+(Jan!E177+Fev!E177+Mar!E177+Abr!E177+Mai!E177+Jun!E177+Jul!E177+Ago!E177+Set!E177+Out!E177+Nov!E177)))</f>
        <v>0</v>
      </c>
      <c r="M177" s="37">
        <f t="shared" si="21"/>
        <v>0</v>
      </c>
      <c r="N177" s="37">
        <f t="shared" si="22"/>
        <v>0</v>
      </c>
      <c r="O177" s="38">
        <f t="shared" si="23"/>
        <v>0</v>
      </c>
    </row>
    <row r="178" spans="1:15" ht="17.25" customHeight="1" x14ac:dyDescent="0.2">
      <c r="A178" s="8" t="s">
        <v>136</v>
      </c>
      <c r="B178" s="52"/>
      <c r="C178" s="52"/>
      <c r="D178" s="55"/>
      <c r="E178" s="55"/>
      <c r="F178" s="55"/>
      <c r="G178" s="55"/>
      <c r="H178" s="55"/>
      <c r="I178" s="55"/>
      <c r="J178" s="55"/>
      <c r="K178" s="55"/>
      <c r="L178" s="37">
        <f>((F178)/(E178+F178+(Jan!E178+Fev!E178+Mar!E178+Abr!E178+Mai!E178+Jun!E178+Jul!E178+Ago!E178+Set!E178+Out!E178+Nov!E178)))</f>
        <v>0</v>
      </c>
      <c r="M178" s="37">
        <f t="shared" si="21"/>
        <v>0</v>
      </c>
      <c r="N178" s="37">
        <f t="shared" si="22"/>
        <v>0</v>
      </c>
      <c r="O178" s="38">
        <f t="shared" si="23"/>
        <v>0</v>
      </c>
    </row>
    <row r="179" spans="1:15" ht="17.25" customHeight="1" x14ac:dyDescent="0.2">
      <c r="A179" s="8" t="s">
        <v>137</v>
      </c>
      <c r="B179" s="52"/>
      <c r="C179" s="52"/>
      <c r="D179" s="55"/>
      <c r="E179" s="55"/>
      <c r="F179" s="55"/>
      <c r="G179" s="55"/>
      <c r="H179" s="55"/>
      <c r="I179" s="55"/>
      <c r="J179" s="55"/>
      <c r="K179" s="55"/>
      <c r="L179" s="37">
        <f>((F179)/(E179+F179+(Jan!E179+Fev!E179+Mar!E179+Abr!E179+Mai!E179+Jun!E179+Jul!E179+Ago!E179+Set!E179+Out!E179+Nov!E179)))</f>
        <v>0</v>
      </c>
      <c r="M179" s="37">
        <f t="shared" si="21"/>
        <v>0</v>
      </c>
      <c r="N179" s="37">
        <f t="shared" si="22"/>
        <v>0</v>
      </c>
      <c r="O179" s="38">
        <f t="shared" si="23"/>
        <v>0</v>
      </c>
    </row>
    <row r="180" spans="1:15" ht="17.25" customHeight="1" x14ac:dyDescent="0.2">
      <c r="A180" s="8" t="s">
        <v>138</v>
      </c>
      <c r="B180" s="52"/>
      <c r="C180" s="52"/>
      <c r="D180" s="55"/>
      <c r="E180" s="55"/>
      <c r="F180" s="55"/>
      <c r="G180" s="55"/>
      <c r="H180" s="55"/>
      <c r="I180" s="55"/>
      <c r="J180" s="55"/>
      <c r="K180" s="55"/>
      <c r="L180" s="37">
        <f>((F180)/(E180+F180+(Jan!E180+Fev!E180+Mar!E180+Abr!E180+Mai!E180+Jun!E180+Jul!E180+Ago!E180+Set!E180+Out!E180+Nov!E180)))</f>
        <v>0</v>
      </c>
      <c r="M180" s="37">
        <f t="shared" si="21"/>
        <v>0</v>
      </c>
      <c r="N180" s="37">
        <f t="shared" si="22"/>
        <v>0</v>
      </c>
      <c r="O180" s="38">
        <f t="shared" si="23"/>
        <v>0</v>
      </c>
    </row>
    <row r="181" spans="1:15" ht="17.25" customHeight="1" x14ac:dyDescent="0.2">
      <c r="A181" s="8" t="s">
        <v>139</v>
      </c>
      <c r="B181" s="52"/>
      <c r="C181" s="52"/>
      <c r="D181" s="55"/>
      <c r="E181" s="55"/>
      <c r="F181" s="55"/>
      <c r="G181" s="55"/>
      <c r="H181" s="55"/>
      <c r="I181" s="55"/>
      <c r="J181" s="55"/>
      <c r="K181" s="55"/>
      <c r="L181" s="37">
        <f>((F181)/(E181+F181+(Jan!E181+Fev!E181+Mar!E181+Abr!E181+Mai!E181+Jun!E181+Jul!E181+Ago!E181+Set!E181+Out!E181+Nov!E181)))</f>
        <v>0</v>
      </c>
      <c r="M181" s="37">
        <f t="shared" si="21"/>
        <v>0</v>
      </c>
      <c r="N181" s="37">
        <f t="shared" si="22"/>
        <v>0</v>
      </c>
      <c r="O181" s="38">
        <f t="shared" si="23"/>
        <v>0</v>
      </c>
    </row>
    <row r="182" spans="1:15" ht="17.25" customHeight="1" x14ac:dyDescent="0.2">
      <c r="A182" s="8" t="s">
        <v>140</v>
      </c>
      <c r="B182" s="52"/>
      <c r="C182" s="52"/>
      <c r="D182" s="55"/>
      <c r="E182" s="55"/>
      <c r="F182" s="55"/>
      <c r="G182" s="55"/>
      <c r="H182" s="55"/>
      <c r="I182" s="55"/>
      <c r="J182" s="55"/>
      <c r="K182" s="55"/>
      <c r="L182" s="37">
        <f>((F182)/(E182+F182+(Jan!E182+Fev!E182+Mar!E182+Abr!E182+Mai!E182+Jun!E182+Jul!E182+Ago!E182+Set!E182+Out!E182+Nov!E182)))</f>
        <v>0</v>
      </c>
      <c r="M182" s="37">
        <f t="shared" si="21"/>
        <v>0</v>
      </c>
      <c r="N182" s="37">
        <f t="shared" si="22"/>
        <v>0</v>
      </c>
      <c r="O182" s="38">
        <f t="shared" si="23"/>
        <v>0</v>
      </c>
    </row>
    <row r="183" spans="1:15" ht="17.25" customHeight="1" x14ac:dyDescent="0.2">
      <c r="A183" s="8" t="s">
        <v>141</v>
      </c>
      <c r="B183" s="52"/>
      <c r="C183" s="52"/>
      <c r="D183" s="55"/>
      <c r="E183" s="55"/>
      <c r="F183" s="55"/>
      <c r="G183" s="55"/>
      <c r="H183" s="55"/>
      <c r="I183" s="55"/>
      <c r="J183" s="55"/>
      <c r="K183" s="55"/>
      <c r="L183" s="37">
        <f>((F183)/(E183+F183+(Jan!E183+Fev!E183+Mar!E183+Abr!E183+Mai!E183+Jun!E183+Jul!E183+Ago!E183+Set!E183+Out!E183+Nov!E183)))</f>
        <v>0</v>
      </c>
      <c r="M183" s="37">
        <f t="shared" si="21"/>
        <v>0</v>
      </c>
      <c r="N183" s="37">
        <f t="shared" si="22"/>
        <v>0</v>
      </c>
      <c r="O183" s="38">
        <f t="shared" si="23"/>
        <v>0</v>
      </c>
    </row>
    <row r="184" spans="1:15" ht="17.25" customHeight="1" x14ac:dyDescent="0.2">
      <c r="A184" s="8" t="s">
        <v>142</v>
      </c>
      <c r="B184" s="52"/>
      <c r="C184" s="52"/>
      <c r="D184" s="55"/>
      <c r="E184" s="55"/>
      <c r="F184" s="55"/>
      <c r="G184" s="55"/>
      <c r="H184" s="55"/>
      <c r="I184" s="55"/>
      <c r="J184" s="55"/>
      <c r="K184" s="55"/>
      <c r="L184" s="37">
        <f>((F184)/(E184+F184+(Jan!E184+Fev!E184+Mar!E184+Abr!E184+Mai!E184+Jun!E184+Jul!E184+Ago!E184+Set!E184+Out!E184+Nov!E184)))</f>
        <v>0</v>
      </c>
      <c r="M184" s="37">
        <f t="shared" si="21"/>
        <v>0</v>
      </c>
      <c r="N184" s="37">
        <f t="shared" si="22"/>
        <v>0</v>
      </c>
      <c r="O184" s="38">
        <f t="shared" si="23"/>
        <v>0</v>
      </c>
    </row>
    <row r="185" spans="1:15" ht="17.25" customHeight="1" x14ac:dyDescent="0.2">
      <c r="A185" s="8" t="s">
        <v>143</v>
      </c>
      <c r="B185" s="52"/>
      <c r="C185" s="52"/>
      <c r="D185" s="55"/>
      <c r="E185" s="55"/>
      <c r="F185" s="55"/>
      <c r="G185" s="55"/>
      <c r="H185" s="55"/>
      <c r="I185" s="55"/>
      <c r="J185" s="55"/>
      <c r="K185" s="55"/>
      <c r="L185" s="37">
        <f>((F185)/(E185+F185+(Jan!E185+Fev!E185+Mar!E185+Abr!E185+Mai!E185+Jun!E185+Jul!E185+Ago!E185+Set!E185+Out!E185+Nov!E185)))</f>
        <v>0</v>
      </c>
      <c r="M185" s="37">
        <f t="shared" si="21"/>
        <v>0</v>
      </c>
      <c r="N185" s="37">
        <f t="shared" si="22"/>
        <v>0</v>
      </c>
      <c r="O185" s="38">
        <f t="shared" si="23"/>
        <v>0</v>
      </c>
    </row>
    <row r="186" spans="1:15" ht="17.25" customHeight="1" x14ac:dyDescent="0.2">
      <c r="A186" s="8" t="s">
        <v>144</v>
      </c>
      <c r="B186" s="52"/>
      <c r="C186" s="52"/>
      <c r="D186" s="55"/>
      <c r="E186" s="55"/>
      <c r="F186" s="55"/>
      <c r="G186" s="55"/>
      <c r="H186" s="55"/>
      <c r="I186" s="55"/>
      <c r="J186" s="55"/>
      <c r="K186" s="55"/>
      <c r="L186" s="37">
        <f>((F186)/(E186+F186+(Jan!E186+Fev!E186+Mar!E186+Abr!E186+Mai!E186+Jun!E186+Jul!E186+Ago!E186+Set!E186+Out!E186+Nov!E186)))</f>
        <v>0</v>
      </c>
      <c r="M186" s="37">
        <f t="shared" si="21"/>
        <v>0</v>
      </c>
      <c r="N186" s="37">
        <f t="shared" si="22"/>
        <v>0</v>
      </c>
      <c r="O186" s="38">
        <f t="shared" si="23"/>
        <v>0</v>
      </c>
    </row>
    <row r="187" spans="1:15" ht="17.25" customHeight="1" x14ac:dyDescent="0.2">
      <c r="A187" s="8" t="s">
        <v>145</v>
      </c>
      <c r="B187" s="52"/>
      <c r="C187" s="52"/>
      <c r="D187" s="55"/>
      <c r="E187" s="55"/>
      <c r="F187" s="55"/>
      <c r="G187" s="55"/>
      <c r="H187" s="55"/>
      <c r="I187" s="55"/>
      <c r="J187" s="55"/>
      <c r="K187" s="55"/>
      <c r="L187" s="37">
        <f>((F187)/(E187+F187+(Jan!E187+Fev!E187+Mar!E187+Abr!E187+Mai!E187+Jun!E187+Jul!E187+Ago!E187+Set!E187+Out!E187+Nov!E187)))</f>
        <v>0</v>
      </c>
      <c r="M187" s="37">
        <f t="shared" si="21"/>
        <v>0</v>
      </c>
      <c r="N187" s="37">
        <f t="shared" si="22"/>
        <v>0</v>
      </c>
      <c r="O187" s="38">
        <f t="shared" si="23"/>
        <v>0</v>
      </c>
    </row>
    <row r="188" spans="1:15" ht="17.25" customHeight="1" x14ac:dyDescent="0.2">
      <c r="A188" s="8" t="s">
        <v>146</v>
      </c>
      <c r="B188" s="52"/>
      <c r="C188" s="52"/>
      <c r="D188" s="55"/>
      <c r="E188" s="55"/>
      <c r="F188" s="55"/>
      <c r="G188" s="55"/>
      <c r="H188" s="55"/>
      <c r="I188" s="55"/>
      <c r="J188" s="55"/>
      <c r="K188" s="55"/>
      <c r="L188" s="37">
        <f>((F188)/(E188+F188+(Jan!E188+Fev!E188+Mar!E188+Abr!E188+Mai!E188+Jun!E188+Jul!E188+Ago!E188+Set!E188+Out!E188+Nov!E188)))</f>
        <v>0</v>
      </c>
      <c r="M188" s="37">
        <f t="shared" si="21"/>
        <v>0</v>
      </c>
      <c r="N188" s="37">
        <f t="shared" si="22"/>
        <v>0</v>
      </c>
      <c r="O188" s="38">
        <f t="shared" si="23"/>
        <v>0</v>
      </c>
    </row>
    <row r="189" spans="1:15" ht="17.25" customHeight="1" x14ac:dyDescent="0.2">
      <c r="A189" s="8" t="s">
        <v>147</v>
      </c>
      <c r="B189" s="52"/>
      <c r="C189" s="52"/>
      <c r="D189" s="55"/>
      <c r="E189" s="55"/>
      <c r="F189" s="55"/>
      <c r="G189" s="55"/>
      <c r="H189" s="55"/>
      <c r="I189" s="55"/>
      <c r="J189" s="55"/>
      <c r="K189" s="55"/>
      <c r="L189" s="37">
        <f>((F189)/(E189+F189+(Jan!E189+Fev!E189+Mar!E189+Abr!E189+Mai!E189+Jun!E189+Jul!E189+Ago!E189+Set!E189+Out!E189+Nov!E189)))</f>
        <v>0</v>
      </c>
      <c r="M189" s="37">
        <f t="shared" si="21"/>
        <v>0</v>
      </c>
      <c r="N189" s="37">
        <f t="shared" si="22"/>
        <v>0</v>
      </c>
      <c r="O189" s="38">
        <f t="shared" si="23"/>
        <v>0</v>
      </c>
    </row>
    <row r="190" spans="1:15" ht="17.25" customHeight="1" x14ac:dyDescent="0.2">
      <c r="A190" s="8" t="s">
        <v>148</v>
      </c>
      <c r="B190" s="52"/>
      <c r="C190" s="52"/>
      <c r="D190" s="55"/>
      <c r="E190" s="55"/>
      <c r="F190" s="55"/>
      <c r="G190" s="55"/>
      <c r="H190" s="55"/>
      <c r="I190" s="55"/>
      <c r="J190" s="55"/>
      <c r="K190" s="55"/>
      <c r="L190" s="37">
        <f>((F190)/(E190+F190+(Jan!E190+Fev!E190+Mar!E190+Abr!E190+Mai!E190+Jun!E190+Jul!E190+Ago!E190+Set!E190+Out!E190+Nov!E190)))</f>
        <v>0</v>
      </c>
      <c r="M190" s="37">
        <f t="shared" si="21"/>
        <v>0</v>
      </c>
      <c r="N190" s="37">
        <f t="shared" si="22"/>
        <v>0</v>
      </c>
      <c r="O190" s="38">
        <f t="shared" si="23"/>
        <v>0</v>
      </c>
    </row>
    <row r="191" spans="1:15" ht="17.25" customHeight="1" x14ac:dyDescent="0.2">
      <c r="A191" s="8" t="s">
        <v>149</v>
      </c>
      <c r="B191" s="52"/>
      <c r="C191" s="52"/>
      <c r="D191" s="55"/>
      <c r="E191" s="55"/>
      <c r="F191" s="55"/>
      <c r="G191" s="55"/>
      <c r="H191" s="55"/>
      <c r="I191" s="55"/>
      <c r="J191" s="55"/>
      <c r="K191" s="55"/>
      <c r="L191" s="37">
        <f>((F191)/(E191+F191+(Jan!E191+Fev!E191+Mar!E191+Abr!E191+Mai!E191+Jun!E191+Jul!E191+Ago!E191+Set!E191+Out!E191+Nov!E191)))</f>
        <v>0</v>
      </c>
      <c r="M191" s="37">
        <f t="shared" si="21"/>
        <v>0</v>
      </c>
      <c r="N191" s="37">
        <f t="shared" si="22"/>
        <v>0</v>
      </c>
      <c r="O191" s="38">
        <f t="shared" si="23"/>
        <v>0</v>
      </c>
    </row>
    <row r="192" spans="1:15" ht="17.25" customHeight="1" x14ac:dyDescent="0.2">
      <c r="A192" s="8" t="s">
        <v>150</v>
      </c>
      <c r="B192" s="52"/>
      <c r="C192" s="52"/>
      <c r="D192" s="55"/>
      <c r="E192" s="55"/>
      <c r="F192" s="55"/>
      <c r="G192" s="55"/>
      <c r="H192" s="55"/>
      <c r="I192" s="55"/>
      <c r="J192" s="55"/>
      <c r="K192" s="55"/>
      <c r="L192" s="37">
        <f>((F192)/(E192+F192+(Jan!E192+Fev!E192+Mar!E192+Abr!E192+Mai!E192+Jun!E192+Jul!E192+Ago!E192+Set!E192+Out!E192+Nov!E192)))</f>
        <v>0</v>
      </c>
      <c r="M192" s="37">
        <f t="shared" si="21"/>
        <v>0</v>
      </c>
      <c r="N192" s="37">
        <f t="shared" si="22"/>
        <v>0</v>
      </c>
      <c r="O192" s="38">
        <f t="shared" si="23"/>
        <v>0</v>
      </c>
    </row>
    <row r="193" spans="1:15" ht="17.25" customHeight="1" x14ac:dyDescent="0.2">
      <c r="A193" s="14" t="s">
        <v>151</v>
      </c>
      <c r="B193" s="15">
        <f t="shared" ref="B193:K193" si="24">SUM(B164:B192)</f>
        <v>0</v>
      </c>
      <c r="C193" s="15">
        <f t="shared" si="24"/>
        <v>0</v>
      </c>
      <c r="D193" s="15">
        <f t="shared" si="24"/>
        <v>0</v>
      </c>
      <c r="E193" s="15">
        <f t="shared" si="24"/>
        <v>0</v>
      </c>
      <c r="F193" s="15">
        <f t="shared" si="24"/>
        <v>0</v>
      </c>
      <c r="G193" s="15">
        <f t="shared" si="24"/>
        <v>0</v>
      </c>
      <c r="H193" s="15">
        <f t="shared" si="24"/>
        <v>0</v>
      </c>
      <c r="I193" s="15">
        <f t="shared" si="24"/>
        <v>0</v>
      </c>
      <c r="J193" s="15">
        <f t="shared" si="24"/>
        <v>0</v>
      </c>
      <c r="K193" s="15">
        <f t="shared" si="24"/>
        <v>0</v>
      </c>
      <c r="L193" s="16">
        <f>((F193)/(E193+F193+(Jan!E193+Fev!E193+Mar!E193+Abr!E193+Mai!E193+Jun!E193+Jul!E193+Ago!E193+Set!E193+Out!E193+Nov!E193)))</f>
        <v>0</v>
      </c>
      <c r="M193" s="16">
        <f t="shared" si="21"/>
        <v>0</v>
      </c>
      <c r="N193" s="17">
        <f t="shared" si="22"/>
        <v>0</v>
      </c>
      <c r="O193" s="17">
        <f t="shared" si="23"/>
        <v>0</v>
      </c>
    </row>
    <row r="194" spans="1:15" ht="132" customHeight="1" x14ac:dyDescent="0.2">
      <c r="A194" s="4" t="s">
        <v>152</v>
      </c>
      <c r="B194" s="5" t="s">
        <v>1</v>
      </c>
      <c r="C194" s="5" t="s">
        <v>2</v>
      </c>
      <c r="D194" s="5" t="s">
        <v>3</v>
      </c>
      <c r="E194" s="5" t="s">
        <v>4</v>
      </c>
      <c r="F194" s="5" t="s">
        <v>5</v>
      </c>
      <c r="G194" s="5" t="s">
        <v>6</v>
      </c>
      <c r="H194" s="5" t="s">
        <v>7</v>
      </c>
      <c r="I194" s="5" t="s">
        <v>8</v>
      </c>
      <c r="J194" s="5" t="s">
        <v>9</v>
      </c>
      <c r="K194" s="5" t="s">
        <v>10</v>
      </c>
      <c r="L194" s="6" t="s">
        <v>11</v>
      </c>
      <c r="M194" s="6" t="s">
        <v>12</v>
      </c>
      <c r="N194" s="6" t="s">
        <v>13</v>
      </c>
      <c r="O194" s="7" t="s">
        <v>14</v>
      </c>
    </row>
    <row r="195" spans="1:15" ht="12.75" customHeight="1" x14ac:dyDescent="0.2">
      <c r="A195" s="8" t="s">
        <v>153</v>
      </c>
      <c r="B195" s="52"/>
      <c r="C195" s="52"/>
      <c r="D195" s="55"/>
      <c r="E195" s="55"/>
      <c r="F195" s="55"/>
      <c r="G195" s="55"/>
      <c r="H195" s="55"/>
      <c r="I195" s="55"/>
      <c r="J195" s="55"/>
      <c r="K195" s="55"/>
      <c r="L195" s="37">
        <f>((F195)/(E195+F195+(Jan!E195+Fev!E195+Mar!E195+Abr!E195+Mai!E195+Jun!E195+Jul!E195+Ago!E195+Set!E195+Out!E195+Nov!E195)))</f>
        <v>0</v>
      </c>
      <c r="M195" s="37">
        <f t="shared" ref="M195:M200" si="25">IF(D195=0,0%,(J195)/D195)</f>
        <v>0</v>
      </c>
      <c r="N195" s="37">
        <f t="shared" ref="N195:N200" si="26">IF(D195=0,0%,(E195)/D195)</f>
        <v>0</v>
      </c>
      <c r="O195" s="38">
        <f t="shared" ref="O195:O200" si="27">IF(J195=0,0%,I195/J195)</f>
        <v>0</v>
      </c>
    </row>
    <row r="196" spans="1:15" ht="12.75" customHeight="1" x14ac:dyDescent="0.2">
      <c r="A196" s="8" t="s">
        <v>154</v>
      </c>
      <c r="B196" s="52"/>
      <c r="C196" s="52"/>
      <c r="D196" s="55"/>
      <c r="E196" s="55"/>
      <c r="F196" s="55"/>
      <c r="G196" s="55"/>
      <c r="H196" s="55"/>
      <c r="I196" s="55"/>
      <c r="J196" s="55"/>
      <c r="K196" s="55"/>
      <c r="L196" s="37">
        <f>((F196)/(E196+F196+(Jan!E196+Fev!E196+Mar!E196+Abr!E196+Mai!E196+Jun!E196+Jul!E196+Ago!E196+Set!E196+Out!E196+Nov!E196)))</f>
        <v>0</v>
      </c>
      <c r="M196" s="37">
        <f t="shared" si="25"/>
        <v>0</v>
      </c>
      <c r="N196" s="37">
        <f t="shared" si="26"/>
        <v>0</v>
      </c>
      <c r="O196" s="38">
        <f t="shared" si="27"/>
        <v>0</v>
      </c>
    </row>
    <row r="197" spans="1:15" ht="12.75" customHeight="1" x14ac:dyDescent="0.2">
      <c r="A197" s="8" t="s">
        <v>155</v>
      </c>
      <c r="B197" s="52"/>
      <c r="C197" s="52"/>
      <c r="D197" s="55"/>
      <c r="E197" s="55"/>
      <c r="F197" s="55"/>
      <c r="G197" s="55"/>
      <c r="H197" s="55"/>
      <c r="I197" s="55"/>
      <c r="J197" s="55"/>
      <c r="K197" s="55"/>
      <c r="L197" s="37">
        <f>((F197)/(E197+F197+(Jan!E197+Fev!E197+Mar!E197+Abr!E197+Mai!E197+Jun!E197+Jul!E197+Ago!E197+Set!E197+Out!E197+Nov!E197)))</f>
        <v>0</v>
      </c>
      <c r="M197" s="37">
        <f t="shared" si="25"/>
        <v>0</v>
      </c>
      <c r="N197" s="37">
        <f t="shared" si="26"/>
        <v>0</v>
      </c>
      <c r="O197" s="38">
        <f t="shared" si="27"/>
        <v>0</v>
      </c>
    </row>
    <row r="198" spans="1:15" ht="12.75" customHeight="1" x14ac:dyDescent="0.2">
      <c r="A198" s="8" t="s">
        <v>156</v>
      </c>
      <c r="B198" s="52"/>
      <c r="C198" s="52"/>
      <c r="D198" s="55"/>
      <c r="E198" s="55"/>
      <c r="F198" s="55"/>
      <c r="G198" s="55"/>
      <c r="H198" s="55"/>
      <c r="I198" s="55"/>
      <c r="J198" s="55"/>
      <c r="K198" s="55"/>
      <c r="L198" s="37">
        <f>((F198)/(E198+F198+(Jan!E198+Fev!E198+Mar!E198+Abr!E198+Mai!E198+Jun!E198+Jul!E198+Ago!E198+Set!E198+Out!E198+Nov!E198)))</f>
        <v>0</v>
      </c>
      <c r="M198" s="37">
        <f t="shared" si="25"/>
        <v>0</v>
      </c>
      <c r="N198" s="37">
        <f t="shared" si="26"/>
        <v>0</v>
      </c>
      <c r="O198" s="38">
        <f t="shared" si="27"/>
        <v>0</v>
      </c>
    </row>
    <row r="199" spans="1:15" ht="12.75" customHeight="1" x14ac:dyDescent="0.2">
      <c r="A199" s="8" t="s">
        <v>157</v>
      </c>
      <c r="B199" s="52"/>
      <c r="C199" s="52"/>
      <c r="D199" s="55"/>
      <c r="E199" s="55"/>
      <c r="F199" s="55"/>
      <c r="G199" s="55"/>
      <c r="H199" s="55"/>
      <c r="I199" s="55"/>
      <c r="J199" s="55"/>
      <c r="K199" s="55"/>
      <c r="L199" s="37">
        <f>((F199)/(E199+F199+(Jan!E199+Fev!E199+Mar!E199+Abr!E199+Mai!E199+Jun!E199+Jul!E199+Ago!E199+Set!E199+Out!E199+Nov!E199)))</f>
        <v>0</v>
      </c>
      <c r="M199" s="37">
        <f t="shared" si="25"/>
        <v>0</v>
      </c>
      <c r="N199" s="37">
        <f t="shared" si="26"/>
        <v>0</v>
      </c>
      <c r="O199" s="38">
        <f t="shared" si="27"/>
        <v>0</v>
      </c>
    </row>
    <row r="200" spans="1:15" ht="12.75" customHeight="1" x14ac:dyDescent="0.2">
      <c r="A200" s="8" t="s">
        <v>158</v>
      </c>
      <c r="B200" s="52"/>
      <c r="C200" s="52"/>
      <c r="D200" s="55"/>
      <c r="E200" s="55"/>
      <c r="F200" s="55"/>
      <c r="G200" s="55"/>
      <c r="H200" s="55"/>
      <c r="I200" s="55"/>
      <c r="J200" s="55"/>
      <c r="K200" s="55"/>
      <c r="L200" s="37">
        <f>((F200)/(E200+F200+(Jan!E200+Fev!E200+Mar!E200+Abr!E200+Mai!E200+Jun!E200+Jul!E200+Ago!E200+Set!E200+Out!E200+Nov!E200)))</f>
        <v>0</v>
      </c>
      <c r="M200" s="37">
        <f t="shared" si="25"/>
        <v>0</v>
      </c>
      <c r="N200" s="37">
        <f t="shared" si="26"/>
        <v>0</v>
      </c>
      <c r="O200" s="38">
        <f t="shared" si="27"/>
        <v>0</v>
      </c>
    </row>
    <row r="201" spans="1:15" ht="17.25" customHeight="1" x14ac:dyDescent="0.2">
      <c r="A201" s="103" t="s">
        <v>159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5"/>
    </row>
    <row r="202" spans="1:15" ht="17.25" customHeight="1" x14ac:dyDescent="0.2">
      <c r="A202" s="8" t="s">
        <v>160</v>
      </c>
      <c r="B202" s="52"/>
      <c r="C202" s="52"/>
      <c r="D202" s="55"/>
      <c r="E202" s="55"/>
      <c r="F202" s="55"/>
      <c r="G202" s="55"/>
      <c r="H202" s="55"/>
      <c r="I202" s="55"/>
      <c r="J202" s="55"/>
      <c r="K202" s="55"/>
      <c r="L202" s="37">
        <f>((F202)/(E202+F202+(Jan!E202+Fev!E202+Mar!E202+Abr!E202+Mai!E202+Jun!E202+Jul!E202+Ago!E202+Set!E202+Out!E202+Nov!E202)))</f>
        <v>0</v>
      </c>
      <c r="M202" s="37">
        <f t="shared" ref="M202:M221" si="28">IF(D202=0,0%,(J202)/D202)</f>
        <v>0</v>
      </c>
      <c r="N202" s="37">
        <f t="shared" ref="N202:N221" si="29">IF(D202=0,0%,(E202)/D202)</f>
        <v>0</v>
      </c>
      <c r="O202" s="38">
        <f t="shared" ref="O202:O215" si="30">IF(J202=0,0%,I202/J202)</f>
        <v>0</v>
      </c>
    </row>
    <row r="203" spans="1:15" ht="17.25" customHeight="1" x14ac:dyDescent="0.2">
      <c r="A203" s="8" t="s">
        <v>161</v>
      </c>
      <c r="B203" s="52"/>
      <c r="C203" s="52"/>
      <c r="D203" s="55"/>
      <c r="E203" s="55"/>
      <c r="F203" s="55"/>
      <c r="G203" s="55"/>
      <c r="H203" s="55"/>
      <c r="I203" s="55"/>
      <c r="J203" s="55"/>
      <c r="K203" s="55"/>
      <c r="L203" s="37">
        <f>((F203)/(E203+F203+(Jan!E203+Fev!E203+Mar!E203+Abr!E203+Mai!E203+Jun!E203+Jul!E203+Ago!E203+Set!E203+Out!E203+Nov!E203)))</f>
        <v>0</v>
      </c>
      <c r="M203" s="37">
        <f t="shared" si="28"/>
        <v>0</v>
      </c>
      <c r="N203" s="37">
        <f t="shared" si="29"/>
        <v>0</v>
      </c>
      <c r="O203" s="38">
        <f t="shared" si="30"/>
        <v>0</v>
      </c>
    </row>
    <row r="204" spans="1:15" ht="12.75" customHeight="1" x14ac:dyDescent="0.2">
      <c r="A204" s="8" t="s">
        <v>162</v>
      </c>
      <c r="B204" s="52"/>
      <c r="C204" s="52"/>
      <c r="D204" s="55"/>
      <c r="E204" s="55"/>
      <c r="F204" s="55"/>
      <c r="G204" s="55"/>
      <c r="H204" s="55"/>
      <c r="I204" s="55"/>
      <c r="J204" s="55"/>
      <c r="K204" s="55"/>
      <c r="L204" s="37">
        <f>((F204)/(E204+F204+(Jan!E204+Fev!E204+Mar!E204+Abr!E204+Mai!E204+Jun!E204+Jul!E204+Ago!E204+Set!E204+Out!E204+Nov!E204)))</f>
        <v>0</v>
      </c>
      <c r="M204" s="37">
        <f t="shared" si="28"/>
        <v>0</v>
      </c>
      <c r="N204" s="37">
        <f t="shared" si="29"/>
        <v>0</v>
      </c>
      <c r="O204" s="38">
        <f t="shared" si="30"/>
        <v>0</v>
      </c>
    </row>
    <row r="205" spans="1:15" ht="17.25" customHeight="1" x14ac:dyDescent="0.2">
      <c r="A205" s="8" t="s">
        <v>163</v>
      </c>
      <c r="B205" s="52"/>
      <c r="C205" s="52"/>
      <c r="D205" s="55"/>
      <c r="E205" s="55"/>
      <c r="F205" s="55"/>
      <c r="G205" s="55"/>
      <c r="H205" s="55"/>
      <c r="I205" s="55"/>
      <c r="J205" s="55"/>
      <c r="K205" s="55"/>
      <c r="L205" s="37">
        <f>((F205)/(E205+F205+(Jan!E205+Fev!E205+Mar!E205+Abr!E205+Mai!E205+Jun!E205+Jul!E205+Ago!E205+Set!E205+Out!E205+Nov!E205)))</f>
        <v>0</v>
      </c>
      <c r="M205" s="37">
        <f t="shared" si="28"/>
        <v>0</v>
      </c>
      <c r="N205" s="37">
        <f t="shared" si="29"/>
        <v>0</v>
      </c>
      <c r="O205" s="38">
        <f t="shared" si="30"/>
        <v>0</v>
      </c>
    </row>
    <row r="206" spans="1:15" ht="17.25" customHeight="1" x14ac:dyDescent="0.2">
      <c r="A206" s="8" t="s">
        <v>164</v>
      </c>
      <c r="B206" s="52"/>
      <c r="C206" s="52"/>
      <c r="D206" s="55"/>
      <c r="E206" s="55"/>
      <c r="F206" s="55"/>
      <c r="G206" s="55"/>
      <c r="H206" s="55"/>
      <c r="I206" s="55"/>
      <c r="J206" s="55"/>
      <c r="K206" s="55"/>
      <c r="L206" s="37">
        <f>((F206)/(E206+F206+(Jan!E206+Fev!E206+Mar!E206+Abr!E206+Mai!E206+Jun!E206+Jul!E206+Ago!E206+Set!E206+Out!E206+Nov!E206)))</f>
        <v>0</v>
      </c>
      <c r="M206" s="37">
        <f t="shared" si="28"/>
        <v>0</v>
      </c>
      <c r="N206" s="37">
        <f t="shared" si="29"/>
        <v>0</v>
      </c>
      <c r="O206" s="38">
        <f t="shared" si="30"/>
        <v>0</v>
      </c>
    </row>
    <row r="207" spans="1:15" ht="17.25" customHeight="1" x14ac:dyDescent="0.2">
      <c r="A207" s="8" t="s">
        <v>165</v>
      </c>
      <c r="B207" s="52"/>
      <c r="C207" s="52"/>
      <c r="D207" s="55"/>
      <c r="E207" s="55"/>
      <c r="F207" s="55"/>
      <c r="G207" s="55"/>
      <c r="H207" s="55"/>
      <c r="I207" s="55"/>
      <c r="J207" s="55"/>
      <c r="K207" s="55"/>
      <c r="L207" s="37">
        <f>((F207)/(E207+F207+(Jan!E207+Fev!E207+Mar!E207+Abr!E207+Mai!E207+Jun!E207+Jul!E207+Ago!E207+Set!E207+Out!E207+Nov!E207)))</f>
        <v>0</v>
      </c>
      <c r="M207" s="37">
        <f t="shared" si="28"/>
        <v>0</v>
      </c>
      <c r="N207" s="37">
        <f t="shared" si="29"/>
        <v>0</v>
      </c>
      <c r="O207" s="38">
        <f t="shared" si="30"/>
        <v>0</v>
      </c>
    </row>
    <row r="208" spans="1:15" ht="17.25" customHeight="1" x14ac:dyDescent="0.2">
      <c r="A208" s="8" t="s">
        <v>166</v>
      </c>
      <c r="B208" s="52"/>
      <c r="C208" s="52"/>
      <c r="D208" s="55"/>
      <c r="E208" s="55"/>
      <c r="F208" s="55"/>
      <c r="G208" s="55"/>
      <c r="H208" s="55"/>
      <c r="I208" s="55"/>
      <c r="J208" s="55"/>
      <c r="K208" s="55"/>
      <c r="L208" s="37">
        <f>((F208)/(E208+F208+(Jan!E208+Fev!E208+Mar!E208+Abr!E208+Mai!E208+Jun!E208+Jul!E208+Ago!E208+Set!E208+Out!E208+Nov!E208)))</f>
        <v>0</v>
      </c>
      <c r="M208" s="37">
        <f t="shared" si="28"/>
        <v>0</v>
      </c>
      <c r="N208" s="37">
        <f t="shared" si="29"/>
        <v>0</v>
      </c>
      <c r="O208" s="38">
        <f t="shared" si="30"/>
        <v>0</v>
      </c>
    </row>
    <row r="209" spans="1:26" ht="17.25" customHeight="1" x14ac:dyDescent="0.2">
      <c r="A209" s="8" t="s">
        <v>167</v>
      </c>
      <c r="B209" s="52"/>
      <c r="C209" s="52"/>
      <c r="D209" s="55"/>
      <c r="E209" s="55"/>
      <c r="F209" s="55"/>
      <c r="G209" s="55"/>
      <c r="H209" s="55"/>
      <c r="I209" s="55"/>
      <c r="J209" s="55"/>
      <c r="K209" s="55"/>
      <c r="L209" s="37">
        <f>((F209)/(E209+F209+(Jan!E209+Fev!E209+Mar!E209+Abr!E209+Mai!E209+Jun!E209+Jul!E209+Ago!E209+Set!E209+Out!E209+Nov!E209)))</f>
        <v>0</v>
      </c>
      <c r="M209" s="37">
        <f t="shared" si="28"/>
        <v>0</v>
      </c>
      <c r="N209" s="37">
        <f t="shared" si="29"/>
        <v>0</v>
      </c>
      <c r="O209" s="38">
        <f t="shared" si="30"/>
        <v>0</v>
      </c>
    </row>
    <row r="210" spans="1:26" ht="17.25" customHeight="1" x14ac:dyDescent="0.2">
      <c r="A210" s="8" t="s">
        <v>168</v>
      </c>
      <c r="B210" s="52"/>
      <c r="C210" s="52"/>
      <c r="D210" s="55"/>
      <c r="E210" s="55"/>
      <c r="F210" s="55"/>
      <c r="G210" s="55"/>
      <c r="H210" s="55"/>
      <c r="I210" s="55"/>
      <c r="J210" s="55"/>
      <c r="K210" s="55"/>
      <c r="L210" s="37">
        <f>((F210)/(E210+F210+(Jan!E210+Fev!E210+Mar!E210+Abr!E210+Mai!E210+Jun!E210+Jul!E210+Ago!E210+Set!E210+Out!E210+Nov!E210)))</f>
        <v>0</v>
      </c>
      <c r="M210" s="37">
        <f t="shared" si="28"/>
        <v>0</v>
      </c>
      <c r="N210" s="37">
        <f t="shared" si="29"/>
        <v>0</v>
      </c>
      <c r="O210" s="38">
        <f t="shared" si="30"/>
        <v>0</v>
      </c>
    </row>
    <row r="211" spans="1:26" ht="17.25" customHeight="1" x14ac:dyDescent="0.2">
      <c r="A211" s="8" t="s">
        <v>169</v>
      </c>
      <c r="B211" s="52"/>
      <c r="C211" s="52"/>
      <c r="D211" s="55"/>
      <c r="E211" s="55"/>
      <c r="F211" s="55"/>
      <c r="G211" s="55"/>
      <c r="H211" s="55"/>
      <c r="I211" s="55"/>
      <c r="J211" s="55"/>
      <c r="K211" s="55"/>
      <c r="L211" s="37">
        <f>((F211)/(E211+F211+(Jan!E211+Fev!E211+Mar!E211+Abr!E211+Mai!E211+Jun!E211+Jul!E211+Ago!E211+Set!E211+Out!E211+Nov!E211)))</f>
        <v>0</v>
      </c>
      <c r="M211" s="37">
        <f t="shared" si="28"/>
        <v>0</v>
      </c>
      <c r="N211" s="37">
        <f t="shared" si="29"/>
        <v>0</v>
      </c>
      <c r="O211" s="38">
        <f t="shared" si="30"/>
        <v>0</v>
      </c>
    </row>
    <row r="212" spans="1:26" ht="17.25" customHeight="1" x14ac:dyDescent="0.2">
      <c r="A212" s="8" t="s">
        <v>170</v>
      </c>
      <c r="B212" s="52"/>
      <c r="C212" s="52"/>
      <c r="D212" s="55"/>
      <c r="E212" s="55"/>
      <c r="F212" s="55"/>
      <c r="G212" s="55"/>
      <c r="H212" s="55"/>
      <c r="I212" s="55"/>
      <c r="J212" s="55"/>
      <c r="K212" s="55"/>
      <c r="L212" s="37">
        <f>((F212)/(E212+F212+(Jan!E212+Fev!E212+Mar!E212+Abr!E212+Mai!E212+Jun!E212+Jul!E212+Ago!E212+Set!E212+Out!E212+Nov!E212)))</f>
        <v>0</v>
      </c>
      <c r="M212" s="37">
        <f t="shared" si="28"/>
        <v>0</v>
      </c>
      <c r="N212" s="37">
        <f t="shared" si="29"/>
        <v>0</v>
      </c>
      <c r="O212" s="38">
        <f t="shared" si="30"/>
        <v>0</v>
      </c>
    </row>
    <row r="213" spans="1:26" ht="17.25" customHeight="1" x14ac:dyDescent="0.2">
      <c r="A213" s="8" t="s">
        <v>171</v>
      </c>
      <c r="B213" s="52"/>
      <c r="C213" s="52"/>
      <c r="D213" s="55"/>
      <c r="E213" s="55"/>
      <c r="F213" s="55"/>
      <c r="G213" s="55"/>
      <c r="H213" s="55"/>
      <c r="I213" s="55"/>
      <c r="J213" s="55"/>
      <c r="K213" s="55"/>
      <c r="L213" s="37">
        <f>((F213)/(E213+F213+(Jan!E213+Fev!E213+Mar!E213+Abr!E213+Mai!E213+Jun!E213+Jul!E213+Ago!E213+Set!E213+Out!E213+Nov!E213)))</f>
        <v>0</v>
      </c>
      <c r="M213" s="37">
        <f t="shared" si="28"/>
        <v>0</v>
      </c>
      <c r="N213" s="37">
        <f t="shared" si="29"/>
        <v>0</v>
      </c>
      <c r="O213" s="38">
        <f t="shared" si="30"/>
        <v>0</v>
      </c>
    </row>
    <row r="214" spans="1:26" ht="17.25" customHeight="1" x14ac:dyDescent="0.2">
      <c r="A214" s="8" t="s">
        <v>172</v>
      </c>
      <c r="B214" s="52"/>
      <c r="C214" s="52"/>
      <c r="D214" s="55"/>
      <c r="E214" s="55"/>
      <c r="F214" s="55"/>
      <c r="G214" s="55"/>
      <c r="H214" s="55"/>
      <c r="I214" s="55"/>
      <c r="J214" s="55"/>
      <c r="K214" s="55"/>
      <c r="L214" s="37">
        <f>((F214)/(E214+F214+(Jan!E214+Fev!E214+Mar!E214+Abr!E214+Mai!E214+Jun!E214+Jul!E214+Ago!E214+Set!E214+Out!E214+Nov!E214)))</f>
        <v>0</v>
      </c>
      <c r="M214" s="37">
        <f t="shared" si="28"/>
        <v>0</v>
      </c>
      <c r="N214" s="37">
        <f t="shared" si="29"/>
        <v>0</v>
      </c>
      <c r="O214" s="38">
        <f t="shared" si="30"/>
        <v>0</v>
      </c>
    </row>
    <row r="215" spans="1:26" ht="17.25" customHeight="1" x14ac:dyDescent="0.2">
      <c r="A215" s="8" t="s">
        <v>173</v>
      </c>
      <c r="B215" s="52"/>
      <c r="C215" s="52"/>
      <c r="D215" s="55"/>
      <c r="E215" s="55"/>
      <c r="F215" s="55"/>
      <c r="G215" s="55"/>
      <c r="H215" s="55"/>
      <c r="I215" s="55"/>
      <c r="J215" s="55"/>
      <c r="K215" s="55"/>
      <c r="L215" s="37">
        <f>((F215)/(E215+F215+(Jan!E215+Fev!E215+Mar!E215+Abr!E215+Mai!E215+Jun!E215+Jul!E215+Ago!E215+Set!E215+Out!E215+Nov!E215)))</f>
        <v>0</v>
      </c>
      <c r="M215" s="37">
        <f t="shared" si="28"/>
        <v>0</v>
      </c>
      <c r="N215" s="37">
        <f t="shared" si="29"/>
        <v>0</v>
      </c>
      <c r="O215" s="38">
        <f t="shared" si="30"/>
        <v>0</v>
      </c>
    </row>
    <row r="216" spans="1:26" ht="26.25" customHeight="1" x14ac:dyDescent="0.2">
      <c r="A216" s="8" t="s">
        <v>174</v>
      </c>
      <c r="B216" s="52"/>
      <c r="C216" s="52"/>
      <c r="D216" s="55"/>
      <c r="E216" s="55"/>
      <c r="F216" s="55"/>
      <c r="G216" s="55"/>
      <c r="H216" s="55"/>
      <c r="I216" s="55"/>
      <c r="J216" s="55"/>
      <c r="K216" s="55"/>
      <c r="L216" s="37">
        <f>((F216)/(E216+F216+(Jan!E216+Fev!E216+Mar!E216+Abr!E216+Mai!E216+Jun!E216+Jul!E216+Ago!E216+Set!E216+Out!E216+Nov!E216)))</f>
        <v>0</v>
      </c>
      <c r="M216" s="37">
        <f t="shared" si="28"/>
        <v>0</v>
      </c>
      <c r="N216" s="58">
        <f t="shared" si="29"/>
        <v>0</v>
      </c>
      <c r="O216" s="38" t="s">
        <v>16</v>
      </c>
    </row>
    <row r="217" spans="1:26" ht="26.25" customHeight="1" x14ac:dyDescent="0.2">
      <c r="A217" s="8" t="s">
        <v>175</v>
      </c>
      <c r="B217" s="52"/>
      <c r="C217" s="52"/>
      <c r="D217" s="55"/>
      <c r="E217" s="55"/>
      <c r="F217" s="55"/>
      <c r="G217" s="55"/>
      <c r="H217" s="55"/>
      <c r="I217" s="55"/>
      <c r="J217" s="55"/>
      <c r="K217" s="55"/>
      <c r="L217" s="37">
        <f>((F217)/(E217+F217+(Jan!E217+Fev!E217+Mar!E217+Abr!E217+Mai!E217+Jun!E217+Jul!E217+Ago!E217+Set!E217+Out!E217+Nov!E217)))</f>
        <v>0</v>
      </c>
      <c r="M217" s="37">
        <f t="shared" si="28"/>
        <v>0</v>
      </c>
      <c r="N217" s="58">
        <f t="shared" si="29"/>
        <v>0</v>
      </c>
      <c r="O217" s="38" t="s">
        <v>16</v>
      </c>
    </row>
    <row r="218" spans="1:26" ht="26.25" customHeight="1" x14ac:dyDescent="0.2">
      <c r="A218" s="8" t="s">
        <v>176</v>
      </c>
      <c r="B218" s="52"/>
      <c r="C218" s="52"/>
      <c r="D218" s="55"/>
      <c r="E218" s="55"/>
      <c r="F218" s="55"/>
      <c r="G218" s="55"/>
      <c r="H218" s="55"/>
      <c r="I218" s="55"/>
      <c r="J218" s="55"/>
      <c r="K218" s="55"/>
      <c r="L218" s="37">
        <f>((F218)/(E218+F218+(Jan!E219+Fev!E219+Mar!E219+Abr!E219+Mai!E219+Jun!E219+Jul!E219+Ago!E219+Set!E219+Out!E219+Nov!E219)))</f>
        <v>0</v>
      </c>
      <c r="M218" s="37">
        <f t="shared" si="28"/>
        <v>0</v>
      </c>
      <c r="N218" s="58">
        <f t="shared" si="29"/>
        <v>0</v>
      </c>
      <c r="O218" s="38" t="s">
        <v>16</v>
      </c>
    </row>
    <row r="219" spans="1:26" ht="17.25" customHeight="1" x14ac:dyDescent="0.2">
      <c r="A219" s="4" t="s">
        <v>177</v>
      </c>
      <c r="B219" s="19">
        <f t="shared" ref="B219:K219" si="31">SUM(B195:B218)</f>
        <v>0</v>
      </c>
      <c r="C219" s="19">
        <f t="shared" si="31"/>
        <v>0</v>
      </c>
      <c r="D219" s="19">
        <f t="shared" si="31"/>
        <v>0</v>
      </c>
      <c r="E219" s="19">
        <f t="shared" si="31"/>
        <v>0</v>
      </c>
      <c r="F219" s="19">
        <f t="shared" si="31"/>
        <v>0</v>
      </c>
      <c r="G219" s="19">
        <f t="shared" si="31"/>
        <v>0</v>
      </c>
      <c r="H219" s="19">
        <f t="shared" si="31"/>
        <v>0</v>
      </c>
      <c r="I219" s="19">
        <f t="shared" si="31"/>
        <v>0</v>
      </c>
      <c r="J219" s="19">
        <f t="shared" si="31"/>
        <v>0</v>
      </c>
      <c r="K219" s="19">
        <f t="shared" si="31"/>
        <v>0</v>
      </c>
      <c r="L219" s="40">
        <f>((F219)/(E219+F219+(Jan!E219+Fev!E219+Mar!E219+Abr!E219+Mai!E219+Jun!E219+Jul!E219+Ago!E219+Set!E219+Out!E219+Nov!E219)))</f>
        <v>0</v>
      </c>
      <c r="M219" s="40">
        <f t="shared" si="28"/>
        <v>0</v>
      </c>
      <c r="N219" s="21">
        <f t="shared" si="29"/>
        <v>0</v>
      </c>
      <c r="O219" s="21">
        <f t="shared" ref="O219:O221" si="32">IF(J219=0,0%,I219/J219)</f>
        <v>0</v>
      </c>
    </row>
    <row r="220" spans="1:26" ht="17.25" customHeight="1" x14ac:dyDescent="0.2">
      <c r="A220" s="4" t="s">
        <v>178</v>
      </c>
      <c r="B220" s="19">
        <f t="shared" ref="B220:K220" si="33">SUM(B122,B162,B193)</f>
        <v>0</v>
      </c>
      <c r="C220" s="19">
        <f t="shared" si="33"/>
        <v>0</v>
      </c>
      <c r="D220" s="19">
        <f t="shared" si="33"/>
        <v>0</v>
      </c>
      <c r="E220" s="19">
        <f t="shared" si="33"/>
        <v>0</v>
      </c>
      <c r="F220" s="19">
        <f t="shared" si="33"/>
        <v>0</v>
      </c>
      <c r="G220" s="19">
        <f t="shared" si="33"/>
        <v>0</v>
      </c>
      <c r="H220" s="19">
        <f t="shared" si="33"/>
        <v>0</v>
      </c>
      <c r="I220" s="19">
        <f t="shared" si="33"/>
        <v>0</v>
      </c>
      <c r="J220" s="19">
        <f t="shared" si="33"/>
        <v>0</v>
      </c>
      <c r="K220" s="19">
        <f t="shared" si="33"/>
        <v>0</v>
      </c>
      <c r="L220" s="40">
        <f>((F220)/(E220+F220+(Jan!E220+Fev!E220+Mar!E220+Abr!E220+Mai!E220+Jun!E220+Jul!E220+Ago!E220+Set!E220+Out!E220+Nov!E220)))</f>
        <v>0</v>
      </c>
      <c r="M220" s="40">
        <f t="shared" si="28"/>
        <v>0</v>
      </c>
      <c r="N220" s="22">
        <f t="shared" si="29"/>
        <v>0</v>
      </c>
      <c r="O220" s="22">
        <f t="shared" si="32"/>
        <v>0</v>
      </c>
    </row>
    <row r="221" spans="1:26" ht="17.25" customHeight="1" x14ac:dyDescent="0.2">
      <c r="A221" s="42" t="s">
        <v>179</v>
      </c>
      <c r="B221" s="43">
        <f t="shared" ref="B221:K221" si="34">B219+B220</f>
        <v>0</v>
      </c>
      <c r="C221" s="43">
        <f t="shared" si="34"/>
        <v>0</v>
      </c>
      <c r="D221" s="43">
        <f t="shared" si="34"/>
        <v>0</v>
      </c>
      <c r="E221" s="43">
        <f t="shared" si="34"/>
        <v>0</v>
      </c>
      <c r="F221" s="43">
        <f t="shared" si="34"/>
        <v>0</v>
      </c>
      <c r="G221" s="43">
        <f t="shared" si="34"/>
        <v>0</v>
      </c>
      <c r="H221" s="43">
        <f t="shared" si="34"/>
        <v>0</v>
      </c>
      <c r="I221" s="43">
        <f t="shared" si="34"/>
        <v>0</v>
      </c>
      <c r="J221" s="43">
        <f t="shared" si="34"/>
        <v>0</v>
      </c>
      <c r="K221" s="43">
        <f t="shared" si="34"/>
        <v>0</v>
      </c>
      <c r="L221" s="44">
        <f>((F221)/(E221+F221+(Jan!E221+Fev!E221+Mar!E221+Abr!E221+Mai!E221+Jun!E221+Jul!E221+Ago!E221+Set!E221+Out!E221+Nov!E221)))</f>
        <v>0</v>
      </c>
      <c r="M221" s="44">
        <f t="shared" si="28"/>
        <v>0</v>
      </c>
      <c r="N221" s="56">
        <f t="shared" si="29"/>
        <v>0</v>
      </c>
      <c r="O221" s="56">
        <f t="shared" si="32"/>
        <v>0</v>
      </c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 x14ac:dyDescent="0.2">
      <c r="A222" s="110" t="s">
        <v>180</v>
      </c>
      <c r="B222" s="107"/>
      <c r="C222" s="107"/>
      <c r="D222" s="107"/>
      <c r="E222" s="107"/>
      <c r="F222" s="107"/>
      <c r="G222" s="107"/>
      <c r="H222" s="107"/>
      <c r="I222" s="47"/>
      <c r="J222" s="47"/>
      <c r="K222" s="47"/>
      <c r="L222" s="48"/>
      <c r="M222" s="48"/>
      <c r="N222" s="50"/>
      <c r="O222" s="48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11" t="s">
        <v>181</v>
      </c>
      <c r="B223" s="98"/>
      <c r="C223" s="98"/>
      <c r="D223" s="98"/>
      <c r="E223" s="98"/>
      <c r="F223" s="29"/>
      <c r="G223" s="29"/>
      <c r="H223" s="29"/>
      <c r="I223" s="29"/>
      <c r="J223" s="29"/>
      <c r="K223" s="29"/>
      <c r="L223" s="51"/>
      <c r="M223" s="51"/>
      <c r="N223" s="51"/>
      <c r="O223" s="51"/>
    </row>
  </sheetData>
  <mergeCells count="4">
    <mergeCell ref="A16:O26"/>
    <mergeCell ref="A201:O201"/>
    <mergeCell ref="A222:H222"/>
    <mergeCell ref="A223:E223"/>
  </mergeCells>
  <printOptions horizontalCentered="1" verticalCentered="1"/>
  <pageMargins left="3.937007874015748E-2" right="3.937007874015748E-2" top="0.98425196850393704" bottom="0.59055118110236227" header="0" footer="0"/>
  <pageSetup paperSize="9" orientation="portrait"/>
  <rowBreaks count="4" manualBreakCount="4">
    <brk id="193" man="1"/>
    <brk id="162" man="1"/>
    <brk id="88" man="1"/>
    <brk id="12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showGridLines="0" workbookViewId="0"/>
  </sheetViews>
  <sheetFormatPr defaultColWidth="12.5703125" defaultRowHeight="15" customHeight="1" x14ac:dyDescent="0.2"/>
  <cols>
    <col min="1" max="1" width="22.7109375" customWidth="1"/>
    <col min="2" max="3" width="4.5703125" customWidth="1"/>
    <col min="4" max="4" width="6.140625" customWidth="1"/>
    <col min="5" max="5" width="5.42578125" customWidth="1"/>
    <col min="6" max="6" width="6.7109375" customWidth="1"/>
    <col min="7" max="8" width="5.7109375" customWidth="1"/>
    <col min="9" max="9" width="4.7109375" customWidth="1"/>
    <col min="10" max="10" width="5.42578125" customWidth="1"/>
    <col min="11" max="11" width="6.140625" customWidth="1"/>
    <col min="12" max="12" width="7.28515625" customWidth="1"/>
    <col min="13" max="13" width="7.7109375" customWidth="1"/>
    <col min="14" max="14" width="7.42578125" customWidth="1"/>
    <col min="15" max="15" width="4.42578125" customWidth="1"/>
    <col min="16" max="26" width="8.5703125" customWidth="1"/>
  </cols>
  <sheetData>
    <row r="1" spans="1:15" ht="12.75" customHeight="1" x14ac:dyDescent="0.2">
      <c r="B1" s="29"/>
      <c r="C1" s="29"/>
      <c r="D1" s="29"/>
      <c r="E1" s="29"/>
      <c r="F1" s="29"/>
      <c r="G1" s="30"/>
      <c r="H1" s="29"/>
      <c r="I1" s="29"/>
      <c r="J1" s="29"/>
      <c r="K1" s="29"/>
      <c r="L1" s="31"/>
      <c r="M1" s="31"/>
      <c r="N1" s="31"/>
      <c r="O1" s="31"/>
    </row>
    <row r="2" spans="1:15" ht="12.75" customHeight="1" x14ac:dyDescent="0.2">
      <c r="B2" s="29"/>
      <c r="C2" s="29"/>
      <c r="D2" s="29"/>
      <c r="E2" s="29"/>
      <c r="F2" s="29"/>
      <c r="G2" s="30"/>
      <c r="H2" s="29"/>
      <c r="I2" s="29"/>
      <c r="J2" s="29"/>
      <c r="K2" s="29"/>
      <c r="L2" s="31"/>
      <c r="M2" s="31"/>
      <c r="N2" s="31"/>
      <c r="O2" s="31"/>
    </row>
    <row r="3" spans="1:15" ht="12.75" customHeight="1" x14ac:dyDescent="0.2">
      <c r="B3" s="29"/>
      <c r="C3" s="29"/>
      <c r="D3" s="29"/>
      <c r="E3" s="29"/>
      <c r="F3" s="29"/>
      <c r="G3" s="30"/>
      <c r="H3" s="29"/>
      <c r="I3" s="29"/>
      <c r="J3" s="29"/>
      <c r="K3" s="29"/>
      <c r="L3" s="31"/>
      <c r="M3" s="31"/>
      <c r="N3" s="31"/>
      <c r="O3" s="31"/>
    </row>
    <row r="4" spans="1:15" ht="12.75" customHeight="1" x14ac:dyDescent="0.2">
      <c r="B4" s="29"/>
      <c r="C4" s="29"/>
      <c r="D4" s="29"/>
      <c r="E4" s="29"/>
      <c r="F4" s="29"/>
      <c r="G4" s="30"/>
      <c r="H4" s="29"/>
      <c r="I4" s="29"/>
      <c r="J4" s="29"/>
      <c r="K4" s="29"/>
      <c r="L4" s="31"/>
      <c r="M4" s="31"/>
      <c r="N4" s="31"/>
      <c r="O4" s="31"/>
    </row>
    <row r="5" spans="1:15" ht="12.75" customHeight="1" x14ac:dyDescent="0.2">
      <c r="B5" s="29"/>
      <c r="C5" s="29"/>
      <c r="D5" s="29"/>
      <c r="E5" s="29"/>
      <c r="F5" s="29"/>
      <c r="G5" s="30"/>
      <c r="H5" s="29"/>
      <c r="I5" s="29"/>
      <c r="J5" s="29"/>
      <c r="K5" s="29"/>
      <c r="L5" s="31"/>
      <c r="M5" s="31"/>
      <c r="N5" s="31"/>
      <c r="O5" s="31"/>
    </row>
    <row r="6" spans="1:15" ht="12.75" customHeight="1" x14ac:dyDescent="0.2">
      <c r="B6" s="29"/>
      <c r="C6" s="29"/>
      <c r="D6" s="29"/>
      <c r="E6" s="29"/>
      <c r="F6" s="29"/>
      <c r="G6" s="30"/>
      <c r="H6" s="29"/>
      <c r="I6" s="29"/>
      <c r="J6" s="29"/>
      <c r="K6" s="29"/>
      <c r="L6" s="31"/>
      <c r="M6" s="31"/>
      <c r="N6" s="31"/>
      <c r="O6" s="31"/>
    </row>
    <row r="7" spans="1:15" ht="12.75" customHeight="1" x14ac:dyDescent="0.2">
      <c r="B7" s="29"/>
      <c r="C7" s="29"/>
      <c r="D7" s="29"/>
      <c r="E7" s="29"/>
      <c r="F7" s="29"/>
      <c r="G7" s="30"/>
      <c r="H7" s="29"/>
      <c r="I7" s="29"/>
      <c r="J7" s="29"/>
      <c r="K7" s="29"/>
      <c r="L7" s="31"/>
      <c r="M7" s="31"/>
      <c r="N7" s="31"/>
      <c r="O7" s="31"/>
    </row>
    <row r="8" spans="1:15" ht="12.75" customHeight="1" x14ac:dyDescent="0.2">
      <c r="B8" s="29"/>
      <c r="C8" s="29"/>
      <c r="D8" s="29"/>
      <c r="E8" s="29"/>
      <c r="F8" s="29"/>
      <c r="G8" s="30"/>
      <c r="H8" s="29"/>
      <c r="I8" s="29"/>
      <c r="J8" s="29"/>
      <c r="K8" s="29"/>
      <c r="L8" s="31"/>
      <c r="M8" s="31"/>
      <c r="N8" s="31"/>
      <c r="O8" s="31"/>
    </row>
    <row r="9" spans="1:15" ht="12.75" customHeight="1" x14ac:dyDescent="0.2">
      <c r="B9" s="29"/>
      <c r="C9" s="29"/>
      <c r="D9" s="29"/>
      <c r="E9" s="29"/>
      <c r="F9" s="29"/>
      <c r="G9" s="30"/>
      <c r="H9" s="29"/>
      <c r="I9" s="29"/>
      <c r="J9" s="29"/>
      <c r="K9" s="29"/>
      <c r="L9" s="31"/>
      <c r="M9" s="31"/>
      <c r="N9" s="31"/>
      <c r="O9" s="31"/>
    </row>
    <row r="10" spans="1:15" ht="12.75" customHeight="1" x14ac:dyDescent="0.2">
      <c r="B10" s="29"/>
      <c r="C10" s="29"/>
      <c r="D10" s="29"/>
      <c r="E10" s="29"/>
      <c r="F10" s="29"/>
      <c r="G10" s="30"/>
      <c r="H10" s="29"/>
      <c r="I10" s="29"/>
      <c r="J10" s="29"/>
      <c r="K10" s="29"/>
      <c r="L10" s="31"/>
      <c r="M10" s="31"/>
      <c r="N10" s="31"/>
      <c r="O10" s="31"/>
    </row>
    <row r="11" spans="1:15" ht="12.75" customHeight="1" x14ac:dyDescent="0.2">
      <c r="B11" s="29"/>
      <c r="C11" s="29"/>
      <c r="D11" s="29"/>
      <c r="E11" s="29"/>
      <c r="F11" s="29"/>
      <c r="G11" s="30"/>
      <c r="H11" s="29"/>
      <c r="I11" s="29"/>
      <c r="J11" s="29"/>
      <c r="K11" s="29"/>
      <c r="L11" s="31"/>
      <c r="M11" s="31"/>
      <c r="N11" s="31"/>
      <c r="O11" s="31"/>
    </row>
    <row r="12" spans="1:15" ht="12.75" customHeight="1" x14ac:dyDescent="0.2">
      <c r="B12" s="29"/>
      <c r="C12" s="29"/>
      <c r="D12" s="29"/>
      <c r="E12" s="29"/>
      <c r="F12" s="29"/>
      <c r="G12" s="30"/>
      <c r="H12" s="29"/>
      <c r="I12" s="29"/>
      <c r="J12" s="29"/>
      <c r="K12" s="29"/>
      <c r="L12" s="31"/>
      <c r="M12" s="31"/>
      <c r="N12" s="31"/>
      <c r="O12" s="31"/>
    </row>
    <row r="13" spans="1:15" ht="12.75" customHeight="1" x14ac:dyDescent="0.2">
      <c r="B13" s="29"/>
      <c r="C13" s="29"/>
      <c r="D13" s="29"/>
      <c r="E13" s="29"/>
      <c r="F13" s="29"/>
      <c r="G13" s="30"/>
      <c r="H13" s="29"/>
      <c r="I13" s="29"/>
      <c r="J13" s="29"/>
      <c r="K13" s="29"/>
      <c r="L13" s="31"/>
      <c r="M13" s="31"/>
      <c r="N13" s="31"/>
      <c r="O13" s="31"/>
    </row>
    <row r="14" spans="1:15" ht="12.75" customHeight="1" x14ac:dyDescent="0.2">
      <c r="B14" s="29"/>
      <c r="C14" s="29"/>
      <c r="D14" s="29"/>
      <c r="E14" s="29"/>
      <c r="F14" s="29"/>
      <c r="G14" s="30"/>
      <c r="H14" s="29"/>
      <c r="I14" s="29"/>
      <c r="J14" s="29"/>
      <c r="K14" s="29"/>
      <c r="L14" s="31"/>
      <c r="M14" s="31"/>
      <c r="N14" s="31"/>
      <c r="O14" s="31"/>
    </row>
    <row r="15" spans="1:15" ht="12.75" customHeight="1" x14ac:dyDescent="0.2">
      <c r="B15" s="29"/>
      <c r="C15" s="29"/>
      <c r="D15" s="29"/>
      <c r="E15" s="29"/>
      <c r="F15" s="29"/>
      <c r="G15" s="30"/>
      <c r="H15" s="29"/>
      <c r="I15" s="29"/>
      <c r="J15" s="29"/>
      <c r="K15" s="29"/>
      <c r="L15" s="31"/>
      <c r="M15" s="31"/>
      <c r="N15" s="31"/>
      <c r="O15" s="31"/>
    </row>
    <row r="16" spans="1:15" ht="12.75" customHeight="1" x14ac:dyDescent="0.2">
      <c r="A16" s="109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ht="12.75" customHeight="1" x14ac:dyDescent="0.2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9"/>
    </row>
    <row r="18" spans="1:15" ht="12.75" customHeight="1" x14ac:dyDescent="0.2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9"/>
    </row>
    <row r="19" spans="1:15" ht="12.75" customHeight="1" x14ac:dyDescent="0.2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</row>
    <row r="20" spans="1:15" ht="12.75" customHeight="1" x14ac:dyDescent="0.2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</row>
    <row r="21" spans="1:15" ht="12.75" customHeight="1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</row>
    <row r="22" spans="1:15" ht="12.75" customHeight="1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9"/>
    </row>
    <row r="23" spans="1:15" ht="12.75" customHeight="1" x14ac:dyDescent="0.2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/>
    </row>
    <row r="24" spans="1:15" ht="12.75" customHeight="1" x14ac:dyDescent="0.2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9"/>
    </row>
    <row r="25" spans="1:15" ht="12.75" customHeight="1" x14ac:dyDescent="0.2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</row>
    <row r="26" spans="1:15" ht="12.75" customHeight="1" x14ac:dyDescent="0.2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5" ht="12.75" customHeight="1" x14ac:dyDescent="0.2">
      <c r="B27" s="29"/>
      <c r="C27" s="29"/>
      <c r="D27" s="29"/>
      <c r="E27" s="29"/>
      <c r="F27" s="29"/>
      <c r="G27" s="30"/>
      <c r="H27" s="29"/>
      <c r="I27" s="29"/>
      <c r="J27" s="29"/>
      <c r="K27" s="29"/>
      <c r="L27" s="31"/>
      <c r="M27" s="31"/>
      <c r="N27" s="31"/>
      <c r="O27" s="31"/>
    </row>
    <row r="28" spans="1:15" ht="12.75" customHeight="1" x14ac:dyDescent="0.2">
      <c r="B28" s="29"/>
      <c r="C28" s="29"/>
      <c r="D28" s="29"/>
      <c r="E28" s="29"/>
      <c r="F28" s="29"/>
      <c r="G28" s="30"/>
      <c r="H28" s="29"/>
      <c r="I28" s="29"/>
      <c r="J28" s="29"/>
      <c r="K28" s="29"/>
      <c r="L28" s="31"/>
      <c r="M28" s="31"/>
      <c r="N28" s="31"/>
      <c r="O28" s="31"/>
    </row>
    <row r="29" spans="1:15" ht="12.75" customHeight="1" x14ac:dyDescent="0.2">
      <c r="B29" s="29"/>
      <c r="C29" s="29"/>
      <c r="D29" s="29"/>
      <c r="E29" s="29"/>
      <c r="F29" s="29"/>
      <c r="G29" s="30"/>
      <c r="H29" s="29"/>
      <c r="I29" s="29"/>
      <c r="J29" s="29"/>
      <c r="K29" s="29"/>
      <c r="L29" s="31"/>
      <c r="M29" s="31"/>
      <c r="N29" s="31"/>
      <c r="O29" s="31"/>
    </row>
    <row r="30" spans="1:15" ht="12.75" customHeight="1" x14ac:dyDescent="0.2"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31"/>
      <c r="M30" s="31"/>
      <c r="N30" s="31"/>
      <c r="O30" s="31"/>
    </row>
    <row r="31" spans="1:15" ht="12.75" customHeight="1" x14ac:dyDescent="0.2">
      <c r="B31" s="29"/>
      <c r="C31" s="29"/>
      <c r="D31" s="29"/>
      <c r="E31" s="29"/>
      <c r="F31" s="29"/>
      <c r="G31" s="30"/>
      <c r="H31" s="29"/>
      <c r="I31" s="29"/>
      <c r="J31" s="29"/>
      <c r="K31" s="29"/>
      <c r="L31" s="31"/>
      <c r="M31" s="31"/>
      <c r="N31" s="31"/>
      <c r="O31" s="31"/>
    </row>
    <row r="32" spans="1:15" ht="12.75" customHeight="1" x14ac:dyDescent="0.2">
      <c r="B32" s="29"/>
      <c r="C32" s="29"/>
      <c r="D32" s="29"/>
      <c r="E32" s="29"/>
      <c r="F32" s="29"/>
      <c r="G32" s="30"/>
      <c r="H32" s="29"/>
      <c r="I32" s="29"/>
      <c r="J32" s="29"/>
      <c r="K32" s="29"/>
      <c r="L32" s="31"/>
      <c r="M32" s="31"/>
      <c r="N32" s="31"/>
      <c r="O32" s="31"/>
    </row>
    <row r="33" spans="2:15" ht="12.75" customHeight="1" x14ac:dyDescent="0.2">
      <c r="B33" s="29"/>
      <c r="C33" s="29"/>
      <c r="D33" s="29"/>
      <c r="E33" s="29"/>
      <c r="F33" s="29"/>
      <c r="G33" s="30"/>
      <c r="H33" s="29"/>
      <c r="I33" s="29"/>
      <c r="J33" s="29"/>
      <c r="K33" s="29"/>
      <c r="L33" s="31"/>
      <c r="M33" s="31"/>
      <c r="N33" s="31"/>
      <c r="O33" s="31"/>
    </row>
    <row r="34" spans="2:15" ht="12.75" customHeight="1" x14ac:dyDescent="0.2">
      <c r="B34" s="29"/>
      <c r="C34" s="29"/>
      <c r="D34" s="29"/>
      <c r="E34" s="29"/>
      <c r="F34" s="29"/>
      <c r="G34" s="30"/>
      <c r="H34" s="29"/>
      <c r="I34" s="29"/>
      <c r="J34" s="29"/>
      <c r="K34" s="29"/>
      <c r="L34" s="31"/>
      <c r="M34" s="31"/>
      <c r="N34" s="31"/>
      <c r="O34" s="31"/>
    </row>
    <row r="35" spans="2:15" ht="12.75" customHeight="1" x14ac:dyDescent="0.2">
      <c r="B35" s="29"/>
      <c r="C35" s="29"/>
      <c r="D35" s="29"/>
      <c r="E35" s="29"/>
      <c r="F35" s="29"/>
      <c r="G35" s="30"/>
      <c r="H35" s="29"/>
      <c r="I35" s="29"/>
      <c r="J35" s="29"/>
      <c r="K35" s="29"/>
      <c r="L35" s="31"/>
      <c r="M35" s="31"/>
      <c r="N35" s="31"/>
      <c r="O35" s="31"/>
    </row>
    <row r="36" spans="2:15" ht="12.75" customHeight="1" x14ac:dyDescent="0.2">
      <c r="B36" s="29"/>
      <c r="C36" s="29"/>
      <c r="D36" s="29"/>
      <c r="E36" s="29"/>
      <c r="F36" s="29"/>
      <c r="G36" s="30"/>
      <c r="H36" s="29"/>
      <c r="I36" s="29"/>
      <c r="J36" s="29"/>
      <c r="K36" s="29"/>
      <c r="L36" s="31"/>
      <c r="M36" s="31"/>
      <c r="N36" s="31"/>
      <c r="O36" s="31"/>
    </row>
    <row r="37" spans="2:15" ht="12.75" customHeight="1" x14ac:dyDescent="0.2">
      <c r="B37" s="29"/>
      <c r="C37" s="29"/>
      <c r="D37" s="29"/>
      <c r="E37" s="29"/>
      <c r="F37" s="29"/>
      <c r="G37" s="30"/>
      <c r="H37" s="29"/>
      <c r="I37" s="29"/>
      <c r="J37" s="29"/>
      <c r="K37" s="29"/>
      <c r="L37" s="31"/>
      <c r="M37" s="31"/>
      <c r="N37" s="31"/>
      <c r="O37" s="31"/>
    </row>
    <row r="38" spans="2:15" ht="12.75" customHeight="1" x14ac:dyDescent="0.2">
      <c r="B38" s="29"/>
      <c r="C38" s="29"/>
      <c r="D38" s="29"/>
      <c r="E38" s="29"/>
      <c r="F38" s="29"/>
      <c r="G38" s="30"/>
      <c r="H38" s="29"/>
      <c r="I38" s="29"/>
      <c r="J38" s="29"/>
      <c r="K38" s="29"/>
      <c r="L38" s="31"/>
      <c r="M38" s="31"/>
      <c r="N38" s="31"/>
      <c r="O38" s="31"/>
    </row>
    <row r="39" spans="2:15" ht="12.75" customHeight="1" x14ac:dyDescent="0.2">
      <c r="B39" s="29"/>
      <c r="C39" s="29"/>
      <c r="D39" s="29"/>
      <c r="E39" s="29"/>
      <c r="F39" s="29"/>
      <c r="G39" s="30"/>
      <c r="H39" s="29"/>
      <c r="I39" s="29"/>
      <c r="J39" s="29"/>
      <c r="K39" s="29"/>
      <c r="L39" s="31"/>
      <c r="M39" s="31"/>
      <c r="N39" s="31"/>
      <c r="O39" s="31"/>
    </row>
    <row r="40" spans="2:15" ht="12.75" customHeight="1" x14ac:dyDescent="0.2">
      <c r="B40" s="29"/>
      <c r="C40" s="29"/>
      <c r="D40" s="29"/>
      <c r="E40" s="29"/>
      <c r="F40" s="29"/>
      <c r="G40" s="30"/>
      <c r="H40" s="29"/>
      <c r="I40" s="29"/>
      <c r="J40" s="29"/>
      <c r="K40" s="29"/>
      <c r="L40" s="31"/>
      <c r="M40" s="31"/>
      <c r="N40" s="31"/>
      <c r="O40" s="31"/>
    </row>
    <row r="41" spans="2:15" ht="12.75" customHeight="1" x14ac:dyDescent="0.2">
      <c r="B41" s="29"/>
      <c r="C41" s="29"/>
      <c r="D41" s="29"/>
      <c r="E41" s="29"/>
      <c r="F41" s="29"/>
      <c r="G41" s="30"/>
      <c r="H41" s="29"/>
      <c r="I41" s="29"/>
      <c r="J41" s="29"/>
      <c r="K41" s="29"/>
      <c r="L41" s="31"/>
      <c r="M41" s="31"/>
      <c r="N41" s="31"/>
      <c r="O41" s="31"/>
    </row>
    <row r="42" spans="2:15" ht="12.75" customHeight="1" x14ac:dyDescent="0.2">
      <c r="B42" s="29"/>
      <c r="C42" s="29"/>
      <c r="D42" s="29"/>
      <c r="E42" s="29"/>
      <c r="F42" s="29"/>
      <c r="G42" s="30"/>
      <c r="H42" s="29"/>
      <c r="I42" s="29"/>
      <c r="J42" s="29"/>
      <c r="K42" s="29"/>
      <c r="L42" s="31"/>
      <c r="M42" s="31"/>
      <c r="N42" s="31"/>
      <c r="O42" s="31"/>
    </row>
    <row r="43" spans="2:15" ht="12.75" customHeight="1" x14ac:dyDescent="0.2">
      <c r="B43" s="29"/>
      <c r="C43" s="29"/>
      <c r="D43" s="29"/>
      <c r="E43" s="29"/>
      <c r="F43" s="29"/>
      <c r="G43" s="30"/>
      <c r="H43" s="29"/>
      <c r="I43" s="29"/>
      <c r="J43" s="29"/>
      <c r="K43" s="29"/>
      <c r="L43" s="31"/>
      <c r="M43" s="31"/>
      <c r="N43" s="31"/>
      <c r="O43" s="31"/>
    </row>
    <row r="44" spans="2:15" ht="12.75" customHeight="1" x14ac:dyDescent="0.2">
      <c r="B44" s="29"/>
      <c r="C44" s="29"/>
      <c r="D44" s="29"/>
      <c r="E44" s="29"/>
      <c r="F44" s="29"/>
      <c r="G44" s="30"/>
      <c r="H44" s="29"/>
      <c r="I44" s="29"/>
      <c r="J44" s="29"/>
      <c r="K44" s="29"/>
      <c r="L44" s="31"/>
      <c r="M44" s="31"/>
      <c r="N44" s="31"/>
      <c r="O44" s="31"/>
    </row>
    <row r="45" spans="2:15" ht="12.75" customHeight="1" x14ac:dyDescent="0.2">
      <c r="B45" s="29"/>
      <c r="C45" s="29"/>
      <c r="D45" s="29"/>
      <c r="E45" s="29"/>
      <c r="F45" s="29"/>
      <c r="G45" s="30"/>
      <c r="H45" s="29"/>
      <c r="I45" s="29"/>
      <c r="J45" s="29"/>
      <c r="K45" s="29"/>
      <c r="L45" s="31"/>
      <c r="M45" s="31"/>
      <c r="N45" s="31"/>
      <c r="O45" s="31"/>
    </row>
    <row r="46" spans="2:15" ht="12.75" customHeight="1" x14ac:dyDescent="0.2">
      <c r="B46" s="29"/>
      <c r="C46" s="29"/>
      <c r="D46" s="29"/>
      <c r="E46" s="29"/>
      <c r="F46" s="29"/>
      <c r="G46" s="30"/>
      <c r="H46" s="29"/>
      <c r="I46" s="29"/>
      <c r="J46" s="29"/>
      <c r="K46" s="29"/>
      <c r="L46" s="31"/>
      <c r="M46" s="31"/>
      <c r="N46" s="31"/>
      <c r="O46" s="31"/>
    </row>
    <row r="47" spans="2:15" ht="12.75" customHeight="1" x14ac:dyDescent="0.2">
      <c r="B47" s="29"/>
      <c r="C47" s="29"/>
      <c r="D47" s="29"/>
      <c r="E47" s="29"/>
      <c r="F47" s="29"/>
      <c r="G47" s="30"/>
      <c r="H47" s="29"/>
      <c r="I47" s="29"/>
      <c r="J47" s="29"/>
      <c r="K47" s="29"/>
      <c r="L47" s="31"/>
      <c r="M47" s="31"/>
      <c r="N47" s="31"/>
      <c r="O47" s="31"/>
    </row>
    <row r="48" spans="2:15" ht="12.75" customHeight="1" x14ac:dyDescent="0.2">
      <c r="B48" s="29"/>
      <c r="C48" s="29"/>
      <c r="D48" s="29"/>
      <c r="E48" s="29"/>
      <c r="F48" s="29"/>
      <c r="G48" s="30"/>
      <c r="H48" s="29"/>
      <c r="I48" s="29"/>
      <c r="J48" s="29"/>
      <c r="K48" s="29"/>
      <c r="L48" s="31"/>
      <c r="M48" s="31"/>
      <c r="N48" s="31"/>
      <c r="O48" s="31"/>
    </row>
    <row r="49" spans="1:15" ht="12.75" customHeight="1" x14ac:dyDescent="0.2">
      <c r="B49" s="29"/>
      <c r="C49" s="29"/>
      <c r="D49" s="29"/>
      <c r="E49" s="29"/>
      <c r="F49" s="29"/>
      <c r="G49" s="30"/>
      <c r="H49" s="29"/>
      <c r="I49" s="29"/>
      <c r="J49" s="29"/>
      <c r="K49" s="29"/>
      <c r="L49" s="31"/>
      <c r="M49" s="31"/>
      <c r="N49" s="31"/>
      <c r="O49" s="31"/>
    </row>
    <row r="50" spans="1:15" ht="12.75" customHeight="1" x14ac:dyDescent="0.2">
      <c r="B50" s="29"/>
      <c r="C50" s="29"/>
      <c r="D50" s="29"/>
      <c r="E50" s="29"/>
      <c r="F50" s="29"/>
      <c r="G50" s="30"/>
      <c r="H50" s="29"/>
      <c r="I50" s="29"/>
      <c r="J50" s="29"/>
      <c r="K50" s="29"/>
      <c r="L50" s="31"/>
      <c r="M50" s="31"/>
      <c r="N50" s="31"/>
      <c r="O50" s="31"/>
    </row>
    <row r="51" spans="1:15" ht="12.75" customHeight="1" x14ac:dyDescent="0.2">
      <c r="B51" s="29"/>
      <c r="C51" s="29"/>
      <c r="D51" s="29"/>
      <c r="E51" s="29"/>
      <c r="F51" s="29"/>
      <c r="G51" s="30"/>
      <c r="H51" s="29"/>
      <c r="I51" s="29"/>
      <c r="J51" s="29"/>
      <c r="K51" s="29"/>
      <c r="L51" s="31"/>
      <c r="M51" s="31"/>
      <c r="N51" s="31"/>
      <c r="O51" s="31"/>
    </row>
    <row r="52" spans="1:15" ht="12.75" customHeight="1" x14ac:dyDescent="0.2">
      <c r="B52" s="29"/>
      <c r="C52" s="29"/>
      <c r="D52" s="29"/>
      <c r="E52" s="29"/>
      <c r="F52" s="29"/>
      <c r="G52" s="30"/>
      <c r="H52" s="29"/>
      <c r="I52" s="29"/>
      <c r="J52" s="29"/>
      <c r="K52" s="29"/>
      <c r="L52" s="31"/>
      <c r="M52" s="31"/>
      <c r="N52" s="31"/>
      <c r="O52" s="31"/>
    </row>
    <row r="53" spans="1:15" ht="12.75" customHeight="1" x14ac:dyDescent="0.2">
      <c r="B53" s="29"/>
      <c r="C53" s="29"/>
      <c r="D53" s="29"/>
      <c r="E53" s="29"/>
      <c r="F53" s="29"/>
      <c r="G53" s="30"/>
      <c r="H53" s="29"/>
      <c r="I53" s="29"/>
      <c r="J53" s="29"/>
      <c r="K53" s="29"/>
      <c r="L53" s="31"/>
      <c r="M53" s="31"/>
      <c r="N53" s="31"/>
      <c r="O53" s="31"/>
    </row>
    <row r="54" spans="1:15" ht="12.75" customHeight="1" x14ac:dyDescent="0.2">
      <c r="B54" s="29"/>
      <c r="C54" s="29"/>
      <c r="D54" s="29"/>
      <c r="E54" s="29"/>
      <c r="F54" s="29"/>
      <c r="G54" s="30"/>
      <c r="H54" s="29"/>
      <c r="I54" s="29"/>
      <c r="J54" s="29"/>
      <c r="K54" s="29"/>
      <c r="L54" s="31"/>
      <c r="M54" s="31"/>
      <c r="N54" s="31"/>
      <c r="O54" s="31"/>
    </row>
    <row r="55" spans="1:15" ht="12.75" customHeight="1" x14ac:dyDescent="0.2">
      <c r="B55" s="29"/>
      <c r="C55" s="29"/>
      <c r="D55" s="29"/>
      <c r="E55" s="29"/>
      <c r="F55" s="29"/>
      <c r="G55" s="30"/>
      <c r="H55" s="29"/>
      <c r="I55" s="29"/>
      <c r="J55" s="29"/>
      <c r="K55" s="29"/>
      <c r="L55" s="31"/>
      <c r="M55" s="31"/>
      <c r="N55" s="31"/>
      <c r="O55" s="31"/>
    </row>
    <row r="56" spans="1:15" ht="12.75" customHeight="1" x14ac:dyDescent="0.2">
      <c r="B56" s="29"/>
      <c r="C56" s="29"/>
      <c r="D56" s="29"/>
      <c r="E56" s="29"/>
      <c r="F56" s="29"/>
      <c r="G56" s="30"/>
      <c r="H56" s="29"/>
      <c r="I56" s="29"/>
      <c r="J56" s="29"/>
      <c r="K56" s="29"/>
      <c r="L56" s="31"/>
      <c r="M56" s="31"/>
      <c r="N56" s="31"/>
      <c r="O56" s="31"/>
    </row>
    <row r="57" spans="1:15" ht="132" customHeight="1" x14ac:dyDescent="0.2">
      <c r="A57" s="32" t="s">
        <v>0</v>
      </c>
      <c r="B57" s="33" t="s">
        <v>1</v>
      </c>
      <c r="C57" s="33" t="s">
        <v>2</v>
      </c>
      <c r="D57" s="33" t="s">
        <v>3</v>
      </c>
      <c r="E57" s="33" t="s">
        <v>4</v>
      </c>
      <c r="F57" s="33" t="s">
        <v>5</v>
      </c>
      <c r="G57" s="33" t="s">
        <v>6</v>
      </c>
      <c r="H57" s="33" t="s">
        <v>7</v>
      </c>
      <c r="I57" s="33" t="s">
        <v>8</v>
      </c>
      <c r="J57" s="33" t="s">
        <v>9</v>
      </c>
      <c r="K57" s="33" t="s">
        <v>10</v>
      </c>
      <c r="L57" s="34" t="s">
        <v>11</v>
      </c>
      <c r="M57" s="34" t="s">
        <v>12</v>
      </c>
      <c r="N57" s="35" t="s">
        <v>13</v>
      </c>
      <c r="O57" s="35" t="s">
        <v>14</v>
      </c>
    </row>
    <row r="58" spans="1:15" ht="12.75" customHeight="1" x14ac:dyDescent="0.2">
      <c r="A58" s="8" t="s">
        <v>15</v>
      </c>
      <c r="B58" s="36">
        <v>2</v>
      </c>
      <c r="C58" s="36">
        <v>6</v>
      </c>
      <c r="D58" s="36">
        <v>56</v>
      </c>
      <c r="E58" s="36">
        <v>27</v>
      </c>
      <c r="F58" s="36">
        <v>776</v>
      </c>
      <c r="G58" s="36">
        <v>9</v>
      </c>
      <c r="H58" s="36">
        <v>259</v>
      </c>
      <c r="I58" s="36">
        <v>0</v>
      </c>
      <c r="J58" s="36">
        <v>86</v>
      </c>
      <c r="K58" s="36">
        <v>41</v>
      </c>
      <c r="L58" s="37">
        <f t="shared" ref="L58:L88" si="0">((F58)/(E58+F58))</f>
        <v>0.96637608966376087</v>
      </c>
      <c r="M58" s="37">
        <f t="shared" ref="M58:M88" si="1">IF(D58=0,0%,(J58)/D58)</f>
        <v>1.5357142857142858</v>
      </c>
      <c r="N58" s="38">
        <f t="shared" ref="N58:N88" si="2">IF(D58=0,0%,(E58)/D58)</f>
        <v>0.48214285714285715</v>
      </c>
      <c r="O58" s="38" t="s">
        <v>16</v>
      </c>
    </row>
    <row r="59" spans="1:15" ht="17.25" customHeight="1" x14ac:dyDescent="0.2">
      <c r="A59" s="8" t="s">
        <v>17</v>
      </c>
      <c r="B59" s="36">
        <v>2</v>
      </c>
      <c r="C59" s="36">
        <v>9</v>
      </c>
      <c r="D59" s="36">
        <v>147</v>
      </c>
      <c r="E59" s="36">
        <v>175</v>
      </c>
      <c r="F59" s="36">
        <v>3534</v>
      </c>
      <c r="G59" s="36">
        <v>149</v>
      </c>
      <c r="H59" s="36">
        <v>154</v>
      </c>
      <c r="I59" s="39">
        <v>16</v>
      </c>
      <c r="J59" s="39">
        <v>156</v>
      </c>
      <c r="K59" s="39">
        <v>1</v>
      </c>
      <c r="L59" s="37">
        <f t="shared" si="0"/>
        <v>0.95281747101644643</v>
      </c>
      <c r="M59" s="37">
        <f t="shared" si="1"/>
        <v>1.0612244897959184</v>
      </c>
      <c r="N59" s="38">
        <f t="shared" si="2"/>
        <v>1.1904761904761905</v>
      </c>
      <c r="O59" s="38">
        <f t="shared" ref="O59:O60" si="3">IF(J59=0,0%,I59/J59)</f>
        <v>0.10256410256410256</v>
      </c>
    </row>
    <row r="60" spans="1:15" ht="17.25" customHeight="1" x14ac:dyDescent="0.2">
      <c r="A60" s="8" t="s">
        <v>18</v>
      </c>
      <c r="B60" s="36">
        <v>8</v>
      </c>
      <c r="C60" s="39">
        <v>7</v>
      </c>
      <c r="D60" s="36">
        <v>181</v>
      </c>
      <c r="E60" s="36">
        <v>97</v>
      </c>
      <c r="F60" s="36">
        <v>4845</v>
      </c>
      <c r="G60" s="36">
        <v>203</v>
      </c>
      <c r="H60" s="36">
        <v>438</v>
      </c>
      <c r="I60" s="36">
        <v>9</v>
      </c>
      <c r="J60" s="36">
        <v>148</v>
      </c>
      <c r="K60" s="36">
        <v>0</v>
      </c>
      <c r="L60" s="37">
        <f t="shared" si="0"/>
        <v>0.98037231889923104</v>
      </c>
      <c r="M60" s="37">
        <f t="shared" si="1"/>
        <v>0.81767955801104975</v>
      </c>
      <c r="N60" s="38">
        <f t="shared" si="2"/>
        <v>0.53591160220994472</v>
      </c>
      <c r="O60" s="38">
        <f t="shared" si="3"/>
        <v>6.0810810810810814E-2</v>
      </c>
    </row>
    <row r="61" spans="1:15" ht="17.25" customHeight="1" x14ac:dyDescent="0.2">
      <c r="A61" s="8" t="s">
        <v>19</v>
      </c>
      <c r="B61" s="36">
        <v>0</v>
      </c>
      <c r="C61" s="36">
        <v>0</v>
      </c>
      <c r="D61" s="36">
        <v>114</v>
      </c>
      <c r="E61" s="36">
        <v>56</v>
      </c>
      <c r="F61" s="36">
        <v>6003</v>
      </c>
      <c r="G61" s="36">
        <v>1072</v>
      </c>
      <c r="H61" s="36">
        <v>513</v>
      </c>
      <c r="I61" s="39">
        <v>0</v>
      </c>
      <c r="J61" s="36">
        <v>117</v>
      </c>
      <c r="K61" s="39">
        <v>0</v>
      </c>
      <c r="L61" s="37">
        <f t="shared" si="0"/>
        <v>0.99075755075094896</v>
      </c>
      <c r="M61" s="37">
        <f t="shared" si="1"/>
        <v>1.0263157894736843</v>
      </c>
      <c r="N61" s="38">
        <f t="shared" si="2"/>
        <v>0.49122807017543857</v>
      </c>
      <c r="O61" s="38" t="s">
        <v>16</v>
      </c>
    </row>
    <row r="62" spans="1:15" ht="17.25" customHeight="1" x14ac:dyDescent="0.2">
      <c r="A62" s="8" t="s">
        <v>20</v>
      </c>
      <c r="B62" s="36">
        <v>17</v>
      </c>
      <c r="C62" s="36">
        <v>20</v>
      </c>
      <c r="D62" s="36">
        <v>39</v>
      </c>
      <c r="E62" s="36">
        <v>18</v>
      </c>
      <c r="F62" s="36">
        <v>1088</v>
      </c>
      <c r="G62" s="36">
        <v>0</v>
      </c>
      <c r="H62" s="36">
        <v>132</v>
      </c>
      <c r="I62" s="39">
        <v>2</v>
      </c>
      <c r="J62" s="36">
        <v>12</v>
      </c>
      <c r="K62" s="36">
        <v>13</v>
      </c>
      <c r="L62" s="37">
        <f t="shared" si="0"/>
        <v>0.98372513562386976</v>
      </c>
      <c r="M62" s="37">
        <f t="shared" si="1"/>
        <v>0.30769230769230771</v>
      </c>
      <c r="N62" s="38">
        <f t="shared" si="2"/>
        <v>0.46153846153846156</v>
      </c>
      <c r="O62" s="38" t="s">
        <v>16</v>
      </c>
    </row>
    <row r="63" spans="1:15" ht="17.25" customHeight="1" x14ac:dyDescent="0.2">
      <c r="A63" s="8" t="s">
        <v>21</v>
      </c>
      <c r="B63" s="36">
        <v>5</v>
      </c>
      <c r="C63" s="36">
        <v>2</v>
      </c>
      <c r="D63" s="36">
        <v>146</v>
      </c>
      <c r="E63" s="36">
        <v>59</v>
      </c>
      <c r="F63" s="36">
        <v>3342</v>
      </c>
      <c r="G63" s="36">
        <v>113</v>
      </c>
      <c r="H63" s="36">
        <v>372</v>
      </c>
      <c r="I63" s="39">
        <v>8</v>
      </c>
      <c r="J63" s="39">
        <v>227</v>
      </c>
      <c r="K63" s="39">
        <v>7</v>
      </c>
      <c r="L63" s="37">
        <f t="shared" si="0"/>
        <v>0.98265216112907972</v>
      </c>
      <c r="M63" s="37">
        <f t="shared" si="1"/>
        <v>1.5547945205479452</v>
      </c>
      <c r="N63" s="38">
        <f t="shared" si="2"/>
        <v>0.4041095890410959</v>
      </c>
      <c r="O63" s="38">
        <f t="shared" ref="O63:O64" si="4">IF(J63=0,0%,I63/J63)</f>
        <v>3.5242290748898682E-2</v>
      </c>
    </row>
    <row r="64" spans="1:15" ht="21.75" customHeight="1" x14ac:dyDescent="0.2">
      <c r="A64" s="8" t="s">
        <v>22</v>
      </c>
      <c r="B64" s="36">
        <v>9</v>
      </c>
      <c r="C64" s="36">
        <v>18</v>
      </c>
      <c r="D64" s="36">
        <v>235</v>
      </c>
      <c r="E64" s="36">
        <v>82</v>
      </c>
      <c r="F64" s="36">
        <v>1831</v>
      </c>
      <c r="G64" s="36">
        <v>24</v>
      </c>
      <c r="H64" s="36">
        <v>222</v>
      </c>
      <c r="I64" s="36">
        <v>23</v>
      </c>
      <c r="J64" s="36">
        <v>72</v>
      </c>
      <c r="K64" s="36">
        <v>30</v>
      </c>
      <c r="L64" s="37">
        <f t="shared" si="0"/>
        <v>0.95713538944066912</v>
      </c>
      <c r="M64" s="37">
        <f t="shared" si="1"/>
        <v>0.30638297872340425</v>
      </c>
      <c r="N64" s="38">
        <f t="shared" si="2"/>
        <v>0.34893617021276596</v>
      </c>
      <c r="O64" s="38">
        <f t="shared" si="4"/>
        <v>0.31944444444444442</v>
      </c>
    </row>
    <row r="65" spans="1:15" ht="17.25" customHeight="1" x14ac:dyDescent="0.2">
      <c r="A65" s="8" t="s">
        <v>23</v>
      </c>
      <c r="B65" s="36">
        <v>3</v>
      </c>
      <c r="C65" s="36">
        <v>10</v>
      </c>
      <c r="D65" s="36">
        <v>170</v>
      </c>
      <c r="E65" s="36">
        <v>103</v>
      </c>
      <c r="F65" s="36">
        <v>1937</v>
      </c>
      <c r="G65" s="36">
        <v>31</v>
      </c>
      <c r="H65" s="36">
        <v>430</v>
      </c>
      <c r="I65" s="39">
        <v>4</v>
      </c>
      <c r="J65" s="36">
        <v>222</v>
      </c>
      <c r="K65" s="36">
        <v>0</v>
      </c>
      <c r="L65" s="37">
        <f t="shared" si="0"/>
        <v>0.94950980392156858</v>
      </c>
      <c r="M65" s="37">
        <f t="shared" si="1"/>
        <v>1.3058823529411765</v>
      </c>
      <c r="N65" s="38">
        <f t="shared" si="2"/>
        <v>0.60588235294117643</v>
      </c>
      <c r="O65" s="38" t="s">
        <v>16</v>
      </c>
    </row>
    <row r="66" spans="1:15" ht="12.75" customHeight="1" x14ac:dyDescent="0.2">
      <c r="A66" s="8" t="s">
        <v>24</v>
      </c>
      <c r="B66" s="36">
        <v>27</v>
      </c>
      <c r="C66" s="36">
        <v>32</v>
      </c>
      <c r="D66" s="36">
        <v>55</v>
      </c>
      <c r="E66" s="36">
        <v>25</v>
      </c>
      <c r="F66" s="36">
        <v>2271</v>
      </c>
      <c r="G66" s="36">
        <v>3</v>
      </c>
      <c r="H66" s="36">
        <v>137</v>
      </c>
      <c r="I66" s="39">
        <v>0</v>
      </c>
      <c r="J66" s="36">
        <v>4</v>
      </c>
      <c r="K66" s="36">
        <v>47</v>
      </c>
      <c r="L66" s="37">
        <f t="shared" si="0"/>
        <v>0.98911149825783973</v>
      </c>
      <c r="M66" s="37">
        <f t="shared" si="1"/>
        <v>7.2727272727272724E-2</v>
      </c>
      <c r="N66" s="38">
        <f t="shared" si="2"/>
        <v>0.45454545454545453</v>
      </c>
      <c r="O66" s="38">
        <f t="shared" ref="O66:O67" si="5">IF(J66=0,0%,I66/J66)</f>
        <v>0</v>
      </c>
    </row>
    <row r="67" spans="1:15" ht="12.75" customHeight="1" x14ac:dyDescent="0.2">
      <c r="A67" s="8" t="s">
        <v>25</v>
      </c>
      <c r="B67" s="36">
        <v>6</v>
      </c>
      <c r="C67" s="36">
        <v>17</v>
      </c>
      <c r="D67" s="36">
        <v>241</v>
      </c>
      <c r="E67" s="36">
        <v>85</v>
      </c>
      <c r="F67" s="36">
        <v>1383</v>
      </c>
      <c r="G67" s="36">
        <v>67</v>
      </c>
      <c r="H67" s="36">
        <v>438</v>
      </c>
      <c r="I67" s="36">
        <v>66</v>
      </c>
      <c r="J67" s="36">
        <v>201</v>
      </c>
      <c r="K67" s="36">
        <v>68</v>
      </c>
      <c r="L67" s="37">
        <f t="shared" si="0"/>
        <v>0.94209809264305178</v>
      </c>
      <c r="M67" s="37">
        <f t="shared" si="1"/>
        <v>0.8340248962655602</v>
      </c>
      <c r="N67" s="38">
        <f t="shared" si="2"/>
        <v>0.35269709543568467</v>
      </c>
      <c r="O67" s="38">
        <f t="shared" si="5"/>
        <v>0.32835820895522388</v>
      </c>
    </row>
    <row r="68" spans="1:15" ht="12.75" customHeight="1" x14ac:dyDescent="0.2">
      <c r="A68" s="12" t="s">
        <v>26</v>
      </c>
      <c r="B68" s="36">
        <v>5</v>
      </c>
      <c r="C68" s="36">
        <v>2</v>
      </c>
      <c r="D68" s="36">
        <v>725</v>
      </c>
      <c r="E68" s="39">
        <v>183</v>
      </c>
      <c r="F68" s="36">
        <v>3264</v>
      </c>
      <c r="G68" s="36">
        <v>15</v>
      </c>
      <c r="H68" s="36">
        <v>97</v>
      </c>
      <c r="I68" s="39">
        <v>14</v>
      </c>
      <c r="J68" s="36">
        <v>264</v>
      </c>
      <c r="K68" s="36">
        <v>29</v>
      </c>
      <c r="L68" s="37">
        <f t="shared" si="0"/>
        <v>0.94691035683202784</v>
      </c>
      <c r="M68" s="37">
        <f t="shared" si="1"/>
        <v>0.36413793103448278</v>
      </c>
      <c r="N68" s="38">
        <f t="shared" si="2"/>
        <v>0.2524137931034483</v>
      </c>
      <c r="O68" s="38" t="s">
        <v>16</v>
      </c>
    </row>
    <row r="69" spans="1:15" ht="17.25" customHeight="1" x14ac:dyDescent="0.2">
      <c r="A69" s="8" t="s">
        <v>27</v>
      </c>
      <c r="B69" s="36">
        <v>5</v>
      </c>
      <c r="C69" s="36">
        <v>2</v>
      </c>
      <c r="D69" s="36">
        <v>150</v>
      </c>
      <c r="E69" s="36">
        <v>94</v>
      </c>
      <c r="F69" s="36">
        <v>8159</v>
      </c>
      <c r="G69" s="36">
        <v>117</v>
      </c>
      <c r="H69" s="36">
        <v>501</v>
      </c>
      <c r="I69" s="36">
        <v>16</v>
      </c>
      <c r="J69" s="36">
        <v>123</v>
      </c>
      <c r="K69" s="39">
        <v>0</v>
      </c>
      <c r="L69" s="37">
        <f t="shared" si="0"/>
        <v>0.98861020235066033</v>
      </c>
      <c r="M69" s="37">
        <f t="shared" si="1"/>
        <v>0.82</v>
      </c>
      <c r="N69" s="38">
        <f t="shared" si="2"/>
        <v>0.62666666666666671</v>
      </c>
      <c r="O69" s="38">
        <f t="shared" ref="O69:O81" si="6">IF(J69=0,0%,I69/J69)</f>
        <v>0.13008130081300814</v>
      </c>
    </row>
    <row r="70" spans="1:15" ht="17.25" customHeight="1" x14ac:dyDescent="0.2">
      <c r="A70" s="8" t="s">
        <v>28</v>
      </c>
      <c r="B70" s="36">
        <v>4</v>
      </c>
      <c r="C70" s="36">
        <v>15</v>
      </c>
      <c r="D70" s="36">
        <v>159</v>
      </c>
      <c r="E70" s="36">
        <v>209</v>
      </c>
      <c r="F70" s="36">
        <v>5379</v>
      </c>
      <c r="G70" s="36">
        <v>259</v>
      </c>
      <c r="H70" s="36">
        <v>432</v>
      </c>
      <c r="I70" s="36">
        <v>30</v>
      </c>
      <c r="J70" s="36">
        <v>370</v>
      </c>
      <c r="K70" s="39">
        <v>3</v>
      </c>
      <c r="L70" s="37">
        <f t="shared" si="0"/>
        <v>0.96259842519685035</v>
      </c>
      <c r="M70" s="37">
        <f t="shared" si="1"/>
        <v>2.3270440251572326</v>
      </c>
      <c r="N70" s="38">
        <f t="shared" si="2"/>
        <v>1.3144654088050314</v>
      </c>
      <c r="O70" s="38">
        <f t="shared" si="6"/>
        <v>8.1081081081081086E-2</v>
      </c>
    </row>
    <row r="71" spans="1:15" ht="17.25" customHeight="1" x14ac:dyDescent="0.2">
      <c r="A71" s="8" t="s">
        <v>29</v>
      </c>
      <c r="B71" s="36">
        <v>4</v>
      </c>
      <c r="C71" s="36">
        <v>4</v>
      </c>
      <c r="D71" s="36">
        <v>198</v>
      </c>
      <c r="E71" s="36">
        <v>181</v>
      </c>
      <c r="F71" s="36">
        <v>5117</v>
      </c>
      <c r="G71" s="36">
        <v>215</v>
      </c>
      <c r="H71" s="36">
        <v>590</v>
      </c>
      <c r="I71" s="36">
        <v>23</v>
      </c>
      <c r="J71" s="36">
        <v>351</v>
      </c>
      <c r="K71" s="39">
        <v>6</v>
      </c>
      <c r="L71" s="37">
        <f t="shared" si="0"/>
        <v>0.96583616459041144</v>
      </c>
      <c r="M71" s="37">
        <f t="shared" si="1"/>
        <v>1.7727272727272727</v>
      </c>
      <c r="N71" s="38">
        <f t="shared" si="2"/>
        <v>0.91414141414141414</v>
      </c>
      <c r="O71" s="38">
        <f t="shared" si="6"/>
        <v>6.5527065527065526E-2</v>
      </c>
    </row>
    <row r="72" spans="1:15" ht="17.25" customHeight="1" x14ac:dyDescent="0.2">
      <c r="A72" s="8" t="s">
        <v>30</v>
      </c>
      <c r="B72" s="36">
        <v>3</v>
      </c>
      <c r="C72" s="36">
        <v>5</v>
      </c>
      <c r="D72" s="36">
        <v>164</v>
      </c>
      <c r="E72" s="36">
        <v>106</v>
      </c>
      <c r="F72" s="36">
        <v>5323</v>
      </c>
      <c r="G72" s="36">
        <v>338</v>
      </c>
      <c r="H72" s="36">
        <v>610</v>
      </c>
      <c r="I72" s="36">
        <v>27</v>
      </c>
      <c r="J72" s="36">
        <v>269</v>
      </c>
      <c r="K72" s="36">
        <v>1</v>
      </c>
      <c r="L72" s="37">
        <f t="shared" si="0"/>
        <v>0.98047522564008105</v>
      </c>
      <c r="M72" s="37">
        <f t="shared" si="1"/>
        <v>1.6402439024390243</v>
      </c>
      <c r="N72" s="38">
        <f t="shared" si="2"/>
        <v>0.64634146341463417</v>
      </c>
      <c r="O72" s="38">
        <f t="shared" si="6"/>
        <v>0.10037174721189591</v>
      </c>
    </row>
    <row r="73" spans="1:15" ht="17.25" customHeight="1" x14ac:dyDescent="0.2">
      <c r="A73" s="8" t="s">
        <v>31</v>
      </c>
      <c r="B73" s="36">
        <v>5</v>
      </c>
      <c r="C73" s="39">
        <v>8</v>
      </c>
      <c r="D73" s="36">
        <v>159</v>
      </c>
      <c r="E73" s="36">
        <v>105</v>
      </c>
      <c r="F73" s="36">
        <v>4394</v>
      </c>
      <c r="G73" s="36">
        <v>274</v>
      </c>
      <c r="H73" s="36">
        <v>438</v>
      </c>
      <c r="I73" s="36">
        <v>13</v>
      </c>
      <c r="J73" s="36">
        <v>193</v>
      </c>
      <c r="K73" s="39">
        <v>9</v>
      </c>
      <c r="L73" s="37">
        <f t="shared" si="0"/>
        <v>0.97666148032896194</v>
      </c>
      <c r="M73" s="37">
        <f t="shared" si="1"/>
        <v>1.2138364779874213</v>
      </c>
      <c r="N73" s="38">
        <f t="shared" si="2"/>
        <v>0.660377358490566</v>
      </c>
      <c r="O73" s="38">
        <f t="shared" si="6"/>
        <v>6.7357512953367879E-2</v>
      </c>
    </row>
    <row r="74" spans="1:15" ht="17.25" customHeight="1" x14ac:dyDescent="0.2">
      <c r="A74" s="8" t="s">
        <v>32</v>
      </c>
      <c r="B74" s="36">
        <v>5</v>
      </c>
      <c r="C74" s="36">
        <v>9</v>
      </c>
      <c r="D74" s="36">
        <v>155</v>
      </c>
      <c r="E74" s="36">
        <v>62</v>
      </c>
      <c r="F74" s="36">
        <v>7246</v>
      </c>
      <c r="G74" s="36">
        <v>111</v>
      </c>
      <c r="H74" s="36">
        <v>303</v>
      </c>
      <c r="I74" s="36">
        <v>11</v>
      </c>
      <c r="J74" s="36">
        <v>197</v>
      </c>
      <c r="K74" s="39">
        <v>1</v>
      </c>
      <c r="L74" s="37">
        <f t="shared" si="0"/>
        <v>0.99151614668856047</v>
      </c>
      <c r="M74" s="37">
        <f t="shared" si="1"/>
        <v>1.2709677419354839</v>
      </c>
      <c r="N74" s="38">
        <f t="shared" si="2"/>
        <v>0.4</v>
      </c>
      <c r="O74" s="38">
        <f t="shared" si="6"/>
        <v>5.5837563451776651E-2</v>
      </c>
    </row>
    <row r="75" spans="1:15" ht="17.25" customHeight="1" x14ac:dyDescent="0.2">
      <c r="A75" s="13" t="s">
        <v>33</v>
      </c>
      <c r="B75" s="36">
        <v>7</v>
      </c>
      <c r="C75" s="36">
        <v>6</v>
      </c>
      <c r="D75" s="36">
        <v>161</v>
      </c>
      <c r="E75" s="36">
        <v>36</v>
      </c>
      <c r="F75" s="36">
        <v>7110</v>
      </c>
      <c r="G75" s="36">
        <v>50</v>
      </c>
      <c r="H75" s="36">
        <v>146</v>
      </c>
      <c r="I75" s="36">
        <v>7</v>
      </c>
      <c r="J75" s="36">
        <v>121</v>
      </c>
      <c r="K75" s="39">
        <v>0</v>
      </c>
      <c r="L75" s="37">
        <f t="shared" si="0"/>
        <v>0.99496221662468509</v>
      </c>
      <c r="M75" s="37">
        <f t="shared" si="1"/>
        <v>0.75155279503105588</v>
      </c>
      <c r="N75" s="38">
        <f t="shared" si="2"/>
        <v>0.2236024844720497</v>
      </c>
      <c r="O75" s="38">
        <f t="shared" si="6"/>
        <v>5.7851239669421489E-2</v>
      </c>
    </row>
    <row r="76" spans="1:15" ht="17.25" customHeight="1" x14ac:dyDescent="0.2">
      <c r="A76" s="13" t="s">
        <v>34</v>
      </c>
      <c r="B76" s="36">
        <v>6</v>
      </c>
      <c r="C76" s="36">
        <v>11</v>
      </c>
      <c r="D76" s="36">
        <v>159</v>
      </c>
      <c r="E76" s="36">
        <v>403</v>
      </c>
      <c r="F76" s="36">
        <v>6054</v>
      </c>
      <c r="G76" s="36">
        <v>185</v>
      </c>
      <c r="H76" s="36">
        <v>366</v>
      </c>
      <c r="I76" s="36">
        <v>11</v>
      </c>
      <c r="J76" s="36">
        <v>153</v>
      </c>
      <c r="K76" s="39">
        <v>0</v>
      </c>
      <c r="L76" s="37">
        <f t="shared" si="0"/>
        <v>0.93758711475917611</v>
      </c>
      <c r="M76" s="37">
        <f t="shared" si="1"/>
        <v>0.96226415094339623</v>
      </c>
      <c r="N76" s="38">
        <f t="shared" si="2"/>
        <v>2.5345911949685536</v>
      </c>
      <c r="O76" s="38">
        <f t="shared" si="6"/>
        <v>7.1895424836601302E-2</v>
      </c>
    </row>
    <row r="77" spans="1:15" ht="17.25" customHeight="1" x14ac:dyDescent="0.2">
      <c r="A77" s="13" t="s">
        <v>35</v>
      </c>
      <c r="B77" s="36">
        <v>9</v>
      </c>
      <c r="C77" s="36">
        <v>19</v>
      </c>
      <c r="D77" s="36">
        <v>170</v>
      </c>
      <c r="E77" s="36">
        <v>272</v>
      </c>
      <c r="F77" s="36">
        <v>6446</v>
      </c>
      <c r="G77" s="36">
        <v>255</v>
      </c>
      <c r="H77" s="36">
        <v>552</v>
      </c>
      <c r="I77" s="36">
        <v>30</v>
      </c>
      <c r="J77" s="36">
        <v>182</v>
      </c>
      <c r="K77" s="39">
        <v>0</v>
      </c>
      <c r="L77" s="37">
        <f t="shared" si="0"/>
        <v>0.95951175945221789</v>
      </c>
      <c r="M77" s="37">
        <f t="shared" si="1"/>
        <v>1.0705882352941176</v>
      </c>
      <c r="N77" s="38">
        <f t="shared" si="2"/>
        <v>1.6</v>
      </c>
      <c r="O77" s="38">
        <f t="shared" si="6"/>
        <v>0.16483516483516483</v>
      </c>
    </row>
    <row r="78" spans="1:15" ht="17.25" customHeight="1" x14ac:dyDescent="0.2">
      <c r="A78" s="13" t="s">
        <v>36</v>
      </c>
      <c r="B78" s="36">
        <v>9</v>
      </c>
      <c r="C78" s="36">
        <v>4</v>
      </c>
      <c r="D78" s="36">
        <v>154</v>
      </c>
      <c r="E78" s="36">
        <v>111</v>
      </c>
      <c r="F78" s="36">
        <v>5116</v>
      </c>
      <c r="G78" s="36">
        <v>138</v>
      </c>
      <c r="H78" s="36">
        <v>216</v>
      </c>
      <c r="I78" s="36">
        <v>21</v>
      </c>
      <c r="J78" s="36">
        <v>433</v>
      </c>
      <c r="K78" s="39">
        <v>0</v>
      </c>
      <c r="L78" s="37">
        <f t="shared" si="0"/>
        <v>0.97876410943179648</v>
      </c>
      <c r="M78" s="37">
        <f t="shared" si="1"/>
        <v>2.8116883116883118</v>
      </c>
      <c r="N78" s="38">
        <f t="shared" si="2"/>
        <v>0.72077922077922074</v>
      </c>
      <c r="O78" s="38">
        <f t="shared" si="6"/>
        <v>4.8498845265588918E-2</v>
      </c>
    </row>
    <row r="79" spans="1:15" ht="17.25" customHeight="1" x14ac:dyDescent="0.2">
      <c r="A79" s="13" t="s">
        <v>37</v>
      </c>
      <c r="B79" s="36">
        <v>4</v>
      </c>
      <c r="C79" s="36">
        <v>6</v>
      </c>
      <c r="D79" s="36">
        <v>160</v>
      </c>
      <c r="E79" s="36">
        <v>145</v>
      </c>
      <c r="F79" s="36">
        <v>8323</v>
      </c>
      <c r="G79" s="36">
        <v>64</v>
      </c>
      <c r="H79" s="36">
        <v>383</v>
      </c>
      <c r="I79" s="36">
        <v>21</v>
      </c>
      <c r="J79" s="36">
        <v>380</v>
      </c>
      <c r="K79" s="39">
        <v>0</v>
      </c>
      <c r="L79" s="37">
        <f t="shared" si="0"/>
        <v>0.98287671232876717</v>
      </c>
      <c r="M79" s="37">
        <f t="shared" si="1"/>
        <v>2.375</v>
      </c>
      <c r="N79" s="38">
        <f t="shared" si="2"/>
        <v>0.90625</v>
      </c>
      <c r="O79" s="38">
        <f t="shared" si="6"/>
        <v>5.526315789473684E-2</v>
      </c>
    </row>
    <row r="80" spans="1:15" ht="17.25" customHeight="1" x14ac:dyDescent="0.2">
      <c r="A80" s="13" t="s">
        <v>38</v>
      </c>
      <c r="B80" s="36">
        <v>7</v>
      </c>
      <c r="C80" s="36">
        <v>11</v>
      </c>
      <c r="D80" s="36">
        <v>193</v>
      </c>
      <c r="E80" s="36">
        <v>92</v>
      </c>
      <c r="F80" s="36">
        <v>6902</v>
      </c>
      <c r="G80" s="36">
        <v>193</v>
      </c>
      <c r="H80" s="36">
        <v>353</v>
      </c>
      <c r="I80" s="36">
        <v>11</v>
      </c>
      <c r="J80" s="36">
        <v>291</v>
      </c>
      <c r="K80" s="39">
        <v>0</v>
      </c>
      <c r="L80" s="37">
        <f t="shared" si="0"/>
        <v>0.9868458678867601</v>
      </c>
      <c r="M80" s="37">
        <f t="shared" si="1"/>
        <v>1.5077720207253886</v>
      </c>
      <c r="N80" s="38">
        <f t="shared" si="2"/>
        <v>0.47668393782383417</v>
      </c>
      <c r="O80" s="38">
        <f t="shared" si="6"/>
        <v>3.7800687285223365E-2</v>
      </c>
    </row>
    <row r="81" spans="1:15" ht="17.25" customHeight="1" x14ac:dyDescent="0.2">
      <c r="A81" s="13" t="s">
        <v>39</v>
      </c>
      <c r="B81" s="36">
        <v>2</v>
      </c>
      <c r="C81" s="36">
        <v>9</v>
      </c>
      <c r="D81" s="36">
        <v>224</v>
      </c>
      <c r="E81" s="36">
        <v>349</v>
      </c>
      <c r="F81" s="36">
        <v>7808</v>
      </c>
      <c r="G81" s="36">
        <v>89</v>
      </c>
      <c r="H81" s="36">
        <v>995</v>
      </c>
      <c r="I81" s="36">
        <v>10</v>
      </c>
      <c r="J81" s="36">
        <v>237</v>
      </c>
      <c r="K81" s="39">
        <v>28</v>
      </c>
      <c r="L81" s="37">
        <f t="shared" si="0"/>
        <v>0.95721466225327945</v>
      </c>
      <c r="M81" s="37">
        <f t="shared" si="1"/>
        <v>1.0580357142857142</v>
      </c>
      <c r="N81" s="38">
        <f t="shared" si="2"/>
        <v>1.5580357142857142</v>
      </c>
      <c r="O81" s="38">
        <f t="shared" si="6"/>
        <v>4.2194092827004218E-2</v>
      </c>
    </row>
    <row r="82" spans="1:15" ht="12.75" customHeight="1" x14ac:dyDescent="0.2">
      <c r="A82" s="13" t="s">
        <v>40</v>
      </c>
      <c r="B82" s="39">
        <v>0</v>
      </c>
      <c r="C82" s="39">
        <v>0</v>
      </c>
      <c r="D82" s="36">
        <v>109</v>
      </c>
      <c r="E82" s="36">
        <v>239</v>
      </c>
      <c r="F82" s="36">
        <v>6004</v>
      </c>
      <c r="G82" s="36">
        <v>1789</v>
      </c>
      <c r="H82" s="36">
        <v>551</v>
      </c>
      <c r="I82" s="39">
        <v>0</v>
      </c>
      <c r="J82" s="36">
        <v>302</v>
      </c>
      <c r="K82" s="39">
        <v>0</v>
      </c>
      <c r="L82" s="37">
        <f t="shared" si="0"/>
        <v>0.96171712317795932</v>
      </c>
      <c r="M82" s="37">
        <f t="shared" si="1"/>
        <v>2.7706422018348622</v>
      </c>
      <c r="N82" s="38">
        <f t="shared" si="2"/>
        <v>2.1926605504587156</v>
      </c>
      <c r="O82" s="38" t="s">
        <v>16</v>
      </c>
    </row>
    <row r="83" spans="1:15" ht="12.75" customHeight="1" x14ac:dyDescent="0.2">
      <c r="A83" s="13" t="s">
        <v>41</v>
      </c>
      <c r="B83" s="39">
        <v>0</v>
      </c>
      <c r="C83" s="39">
        <v>0</v>
      </c>
      <c r="D83" s="36">
        <v>69288</v>
      </c>
      <c r="E83" s="36">
        <v>291</v>
      </c>
      <c r="F83" s="36">
        <v>74744</v>
      </c>
      <c r="G83" s="36">
        <v>1790</v>
      </c>
      <c r="H83" s="36">
        <v>872</v>
      </c>
      <c r="I83" s="39">
        <v>0</v>
      </c>
      <c r="J83" s="36">
        <v>199</v>
      </c>
      <c r="K83" s="36">
        <v>0</v>
      </c>
      <c r="L83" s="37">
        <f t="shared" si="0"/>
        <v>0.99612180982208298</v>
      </c>
      <c r="M83" s="37">
        <f t="shared" si="1"/>
        <v>2.8720701997459876E-3</v>
      </c>
      <c r="N83" s="38">
        <f t="shared" si="2"/>
        <v>4.1998614478697613E-3</v>
      </c>
      <c r="O83" s="38" t="s">
        <v>16</v>
      </c>
    </row>
    <row r="84" spans="1:15" ht="12.75" customHeight="1" x14ac:dyDescent="0.2">
      <c r="A84" s="13" t="s">
        <v>42</v>
      </c>
      <c r="B84" s="39">
        <v>0</v>
      </c>
      <c r="C84" s="36">
        <v>1</v>
      </c>
      <c r="D84" s="36">
        <v>93</v>
      </c>
      <c r="E84" s="36">
        <v>246</v>
      </c>
      <c r="F84" s="36">
        <v>5855</v>
      </c>
      <c r="G84" s="36">
        <v>1066</v>
      </c>
      <c r="H84" s="36">
        <v>1</v>
      </c>
      <c r="I84" s="39">
        <v>0</v>
      </c>
      <c r="J84" s="36">
        <v>264</v>
      </c>
      <c r="K84" s="39">
        <v>0</v>
      </c>
      <c r="L84" s="37">
        <f t="shared" si="0"/>
        <v>0.95967874118996888</v>
      </c>
      <c r="M84" s="37">
        <f t="shared" si="1"/>
        <v>2.838709677419355</v>
      </c>
      <c r="N84" s="38">
        <f t="shared" si="2"/>
        <v>2.6451612903225805</v>
      </c>
      <c r="O84" s="38" t="s">
        <v>16</v>
      </c>
    </row>
    <row r="85" spans="1:15" ht="12.75" customHeight="1" x14ac:dyDescent="0.2">
      <c r="A85" s="13" t="s">
        <v>43</v>
      </c>
      <c r="B85" s="39">
        <v>1</v>
      </c>
      <c r="C85" s="36">
        <v>1</v>
      </c>
      <c r="D85" s="36">
        <v>96</v>
      </c>
      <c r="E85" s="36">
        <v>75</v>
      </c>
      <c r="F85" s="36">
        <v>3477</v>
      </c>
      <c r="G85" s="36">
        <v>517</v>
      </c>
      <c r="H85" s="36">
        <v>351</v>
      </c>
      <c r="I85" s="39">
        <v>4</v>
      </c>
      <c r="J85" s="36">
        <v>229</v>
      </c>
      <c r="K85" s="39">
        <v>0</v>
      </c>
      <c r="L85" s="37">
        <f t="shared" si="0"/>
        <v>0.97888513513513509</v>
      </c>
      <c r="M85" s="37">
        <f t="shared" si="1"/>
        <v>2.3854166666666665</v>
      </c>
      <c r="N85" s="38">
        <f t="shared" si="2"/>
        <v>0.78125</v>
      </c>
      <c r="O85" s="38" t="s">
        <v>16</v>
      </c>
    </row>
    <row r="86" spans="1:15" ht="12.75" customHeight="1" x14ac:dyDescent="0.2">
      <c r="A86" s="13" t="s">
        <v>44</v>
      </c>
      <c r="B86" s="36">
        <v>0</v>
      </c>
      <c r="C86" s="36">
        <v>2</v>
      </c>
      <c r="D86" s="36">
        <v>101</v>
      </c>
      <c r="E86" s="36">
        <v>305</v>
      </c>
      <c r="F86" s="36">
        <v>2976</v>
      </c>
      <c r="G86" s="36">
        <v>101</v>
      </c>
      <c r="H86" s="36">
        <v>195</v>
      </c>
      <c r="I86" s="39">
        <v>0</v>
      </c>
      <c r="J86" s="36">
        <v>152</v>
      </c>
      <c r="K86" s="39">
        <v>0</v>
      </c>
      <c r="L86" s="37">
        <f t="shared" si="0"/>
        <v>0.90704053642182259</v>
      </c>
      <c r="M86" s="37">
        <f t="shared" si="1"/>
        <v>1.504950495049505</v>
      </c>
      <c r="N86" s="38">
        <f t="shared" si="2"/>
        <v>3.0198019801980198</v>
      </c>
      <c r="O86" s="38" t="s">
        <v>16</v>
      </c>
    </row>
    <row r="87" spans="1:15" ht="12.75" customHeight="1" x14ac:dyDescent="0.2">
      <c r="A87" s="13" t="s">
        <v>45</v>
      </c>
      <c r="B87" s="36">
        <v>1</v>
      </c>
      <c r="C87" s="36">
        <v>4</v>
      </c>
      <c r="D87" s="36">
        <v>116</v>
      </c>
      <c r="E87" s="36">
        <v>8</v>
      </c>
      <c r="F87" s="36">
        <v>21943</v>
      </c>
      <c r="G87" s="36">
        <v>1859</v>
      </c>
      <c r="H87" s="36">
        <v>306</v>
      </c>
      <c r="I87" s="39">
        <v>0</v>
      </c>
      <c r="J87" s="36">
        <v>182</v>
      </c>
      <c r="K87" s="39">
        <v>0</v>
      </c>
      <c r="L87" s="37">
        <f t="shared" si="0"/>
        <v>0.99963555191107467</v>
      </c>
      <c r="M87" s="37">
        <f t="shared" si="1"/>
        <v>1.5689655172413792</v>
      </c>
      <c r="N87" s="38">
        <f t="shared" si="2"/>
        <v>6.8965517241379309E-2</v>
      </c>
      <c r="O87" s="38" t="s">
        <v>16</v>
      </c>
    </row>
    <row r="88" spans="1:15" ht="26.25" customHeight="1" x14ac:dyDescent="0.2">
      <c r="A88" s="13" t="s">
        <v>46</v>
      </c>
      <c r="B88" s="36">
        <v>0</v>
      </c>
      <c r="C88" s="36">
        <v>0</v>
      </c>
      <c r="D88" s="36">
        <v>67</v>
      </c>
      <c r="E88" s="36">
        <v>22</v>
      </c>
      <c r="F88" s="36">
        <v>1626</v>
      </c>
      <c r="G88" s="36">
        <v>5</v>
      </c>
      <c r="H88" s="36">
        <v>433</v>
      </c>
      <c r="I88" s="39">
        <v>0</v>
      </c>
      <c r="J88" s="36">
        <v>61</v>
      </c>
      <c r="K88" s="39">
        <v>0</v>
      </c>
      <c r="L88" s="37">
        <f t="shared" si="0"/>
        <v>0.98665048543689315</v>
      </c>
      <c r="M88" s="37">
        <f t="shared" si="1"/>
        <v>0.91044776119402981</v>
      </c>
      <c r="N88" s="38">
        <f t="shared" si="2"/>
        <v>0.32835820895522388</v>
      </c>
      <c r="O88" s="38" t="s">
        <v>16</v>
      </c>
    </row>
    <row r="89" spans="1:15" ht="105" customHeight="1" x14ac:dyDescent="0.2">
      <c r="A89" s="4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5</v>
      </c>
      <c r="G89" s="5" t="s">
        <v>6</v>
      </c>
      <c r="H89" s="5" t="s">
        <v>7</v>
      </c>
      <c r="I89" s="5" t="s">
        <v>8</v>
      </c>
      <c r="J89" s="5" t="s">
        <v>9</v>
      </c>
      <c r="K89" s="5" t="s">
        <v>10</v>
      </c>
      <c r="L89" s="6" t="s">
        <v>11</v>
      </c>
      <c r="M89" s="6" t="s">
        <v>12</v>
      </c>
      <c r="N89" s="7" t="s">
        <v>13</v>
      </c>
      <c r="O89" s="7" t="s">
        <v>14</v>
      </c>
    </row>
    <row r="90" spans="1:15" ht="12.75" customHeight="1" x14ac:dyDescent="0.2">
      <c r="A90" s="13" t="s">
        <v>48</v>
      </c>
      <c r="B90" s="36">
        <v>0</v>
      </c>
      <c r="C90" s="36">
        <v>0</v>
      </c>
      <c r="D90" s="36">
        <v>55</v>
      </c>
      <c r="E90" s="36">
        <v>52</v>
      </c>
      <c r="F90" s="36">
        <v>2600</v>
      </c>
      <c r="G90" s="36">
        <v>0</v>
      </c>
      <c r="H90" s="36">
        <v>339</v>
      </c>
      <c r="I90" s="36">
        <v>1</v>
      </c>
      <c r="J90" s="36">
        <v>77</v>
      </c>
      <c r="K90" s="36">
        <v>0</v>
      </c>
      <c r="L90" s="37">
        <f t="shared" ref="L90:L122" si="7">((F90)/(E90+F90))</f>
        <v>0.98039215686274506</v>
      </c>
      <c r="M90" s="37">
        <f t="shared" ref="M90:M122" si="8">IF(D90=0,0%,(J90)/D90)</f>
        <v>1.4</v>
      </c>
      <c r="N90" s="38">
        <f t="shared" ref="N90:N122" si="9">IF(D90=0,0%,(E90)/D90)</f>
        <v>0.94545454545454544</v>
      </c>
      <c r="O90" s="38" t="s">
        <v>16</v>
      </c>
    </row>
    <row r="91" spans="1:15" ht="17.25" customHeight="1" x14ac:dyDescent="0.2">
      <c r="A91" s="13" t="s">
        <v>49</v>
      </c>
      <c r="B91" s="36">
        <v>9</v>
      </c>
      <c r="C91" s="36">
        <v>21</v>
      </c>
      <c r="D91" s="36">
        <v>125</v>
      </c>
      <c r="E91" s="36">
        <v>122</v>
      </c>
      <c r="F91" s="36">
        <v>1055</v>
      </c>
      <c r="G91" s="36">
        <v>54</v>
      </c>
      <c r="H91" s="36">
        <v>97</v>
      </c>
      <c r="I91" s="36">
        <v>27</v>
      </c>
      <c r="J91" s="36">
        <v>66</v>
      </c>
      <c r="K91" s="36">
        <v>18</v>
      </c>
      <c r="L91" s="37">
        <f t="shared" si="7"/>
        <v>0.89634664401019537</v>
      </c>
      <c r="M91" s="37">
        <f t="shared" si="8"/>
        <v>0.52800000000000002</v>
      </c>
      <c r="N91" s="38">
        <f t="shared" si="9"/>
        <v>0.97599999999999998</v>
      </c>
      <c r="O91" s="38">
        <f t="shared" ref="O91:O96" si="10">IF(J91=0,0%,I91/J91)</f>
        <v>0.40909090909090912</v>
      </c>
    </row>
    <row r="92" spans="1:15" ht="17.25" customHeight="1" x14ac:dyDescent="0.2">
      <c r="A92" s="13" t="s">
        <v>50</v>
      </c>
      <c r="B92" s="36">
        <v>8</v>
      </c>
      <c r="C92" s="36">
        <v>24</v>
      </c>
      <c r="D92" s="36">
        <v>115</v>
      </c>
      <c r="E92" s="36">
        <v>127</v>
      </c>
      <c r="F92" s="36">
        <v>1834</v>
      </c>
      <c r="G92" s="36">
        <v>28</v>
      </c>
      <c r="H92" s="36">
        <v>244</v>
      </c>
      <c r="I92" s="36">
        <v>23</v>
      </c>
      <c r="J92" s="36">
        <v>120</v>
      </c>
      <c r="K92" s="39">
        <v>21</v>
      </c>
      <c r="L92" s="37">
        <f t="shared" si="7"/>
        <v>0.93523712391636915</v>
      </c>
      <c r="M92" s="37">
        <f t="shared" si="8"/>
        <v>1.0434782608695652</v>
      </c>
      <c r="N92" s="38">
        <f t="shared" si="9"/>
        <v>1.1043478260869566</v>
      </c>
      <c r="O92" s="38">
        <f t="shared" si="10"/>
        <v>0.19166666666666668</v>
      </c>
    </row>
    <row r="93" spans="1:15" ht="17.25" customHeight="1" x14ac:dyDescent="0.2">
      <c r="A93" s="13" t="s">
        <v>51</v>
      </c>
      <c r="B93" s="36">
        <v>11</v>
      </c>
      <c r="C93" s="36">
        <v>34</v>
      </c>
      <c r="D93" s="36">
        <v>136</v>
      </c>
      <c r="E93" s="36">
        <v>232</v>
      </c>
      <c r="F93" s="36">
        <v>2499</v>
      </c>
      <c r="G93" s="36">
        <v>23</v>
      </c>
      <c r="H93" s="36">
        <v>138</v>
      </c>
      <c r="I93" s="36">
        <v>34</v>
      </c>
      <c r="J93" s="36">
        <v>145</v>
      </c>
      <c r="K93" s="39">
        <v>17</v>
      </c>
      <c r="L93" s="37">
        <f t="shared" si="7"/>
        <v>0.91504943244232884</v>
      </c>
      <c r="M93" s="37">
        <f t="shared" si="8"/>
        <v>1.0661764705882353</v>
      </c>
      <c r="N93" s="38">
        <f t="shared" si="9"/>
        <v>1.7058823529411764</v>
      </c>
      <c r="O93" s="38">
        <f t="shared" si="10"/>
        <v>0.23448275862068965</v>
      </c>
    </row>
    <row r="94" spans="1:15" ht="17.25" customHeight="1" x14ac:dyDescent="0.2">
      <c r="A94" s="13" t="s">
        <v>52</v>
      </c>
      <c r="B94" s="36">
        <v>2</v>
      </c>
      <c r="C94" s="36">
        <v>3</v>
      </c>
      <c r="D94" s="36">
        <v>137</v>
      </c>
      <c r="E94" s="36">
        <v>133</v>
      </c>
      <c r="F94" s="36">
        <v>3433</v>
      </c>
      <c r="G94" s="36">
        <v>95</v>
      </c>
      <c r="H94" s="36">
        <v>263</v>
      </c>
      <c r="I94" s="36">
        <v>32</v>
      </c>
      <c r="J94" s="36">
        <v>148</v>
      </c>
      <c r="K94" s="39">
        <v>2</v>
      </c>
      <c r="L94" s="37">
        <f t="shared" si="7"/>
        <v>0.96270330902972523</v>
      </c>
      <c r="M94" s="37">
        <f t="shared" si="8"/>
        <v>1.0802919708029197</v>
      </c>
      <c r="N94" s="38">
        <f t="shared" si="9"/>
        <v>0.97080291970802923</v>
      </c>
      <c r="O94" s="38">
        <f t="shared" si="10"/>
        <v>0.21621621621621623</v>
      </c>
    </row>
    <row r="95" spans="1:15" ht="17.25" customHeight="1" x14ac:dyDescent="0.2">
      <c r="A95" s="13" t="s">
        <v>53</v>
      </c>
      <c r="B95" s="36">
        <v>10</v>
      </c>
      <c r="C95" s="36">
        <v>1</v>
      </c>
      <c r="D95" s="36">
        <v>162</v>
      </c>
      <c r="E95" s="36">
        <v>173</v>
      </c>
      <c r="F95" s="36">
        <v>2488</v>
      </c>
      <c r="G95" s="36">
        <v>136</v>
      </c>
      <c r="H95" s="36">
        <v>236</v>
      </c>
      <c r="I95" s="36">
        <v>51</v>
      </c>
      <c r="J95" s="36">
        <v>191</v>
      </c>
      <c r="K95" s="36">
        <v>56</v>
      </c>
      <c r="L95" s="37">
        <f t="shared" si="7"/>
        <v>0.93498684704998125</v>
      </c>
      <c r="M95" s="37">
        <f t="shared" si="8"/>
        <v>1.1790123456790123</v>
      </c>
      <c r="N95" s="38">
        <f t="shared" si="9"/>
        <v>1.0679012345679013</v>
      </c>
      <c r="O95" s="38">
        <f t="shared" si="10"/>
        <v>0.26701570680628273</v>
      </c>
    </row>
    <row r="96" spans="1:15" ht="17.25" customHeight="1" x14ac:dyDescent="0.2">
      <c r="A96" s="13" t="s">
        <v>54</v>
      </c>
      <c r="B96" s="36">
        <v>11</v>
      </c>
      <c r="C96" s="36">
        <v>4</v>
      </c>
      <c r="D96" s="36">
        <v>122</v>
      </c>
      <c r="E96" s="36">
        <v>142</v>
      </c>
      <c r="F96" s="36">
        <v>2249</v>
      </c>
      <c r="G96" s="36">
        <v>2</v>
      </c>
      <c r="H96" s="36">
        <v>89</v>
      </c>
      <c r="I96" s="36">
        <v>3</v>
      </c>
      <c r="J96" s="36">
        <v>30</v>
      </c>
      <c r="K96" s="36">
        <v>2</v>
      </c>
      <c r="L96" s="37">
        <f t="shared" si="7"/>
        <v>0.9406106231702217</v>
      </c>
      <c r="M96" s="37">
        <f t="shared" si="8"/>
        <v>0.24590163934426229</v>
      </c>
      <c r="N96" s="38">
        <f t="shared" si="9"/>
        <v>1.1639344262295082</v>
      </c>
      <c r="O96" s="38">
        <f t="shared" si="10"/>
        <v>0.1</v>
      </c>
    </row>
    <row r="97" spans="1:15" ht="12.75" customHeight="1" x14ac:dyDescent="0.2">
      <c r="A97" s="13" t="s">
        <v>55</v>
      </c>
      <c r="B97" s="36">
        <v>4</v>
      </c>
      <c r="C97" s="36">
        <v>9</v>
      </c>
      <c r="D97" s="36">
        <v>170</v>
      </c>
      <c r="E97" s="36">
        <v>84</v>
      </c>
      <c r="F97" s="36">
        <v>4846</v>
      </c>
      <c r="G97" s="36">
        <v>73</v>
      </c>
      <c r="H97" s="36">
        <v>227</v>
      </c>
      <c r="I97" s="39">
        <v>2</v>
      </c>
      <c r="J97" s="36">
        <v>325</v>
      </c>
      <c r="K97" s="39">
        <v>4</v>
      </c>
      <c r="L97" s="37">
        <f t="shared" si="7"/>
        <v>0.98296146044624744</v>
      </c>
      <c r="M97" s="37">
        <f t="shared" si="8"/>
        <v>1.911764705882353</v>
      </c>
      <c r="N97" s="38">
        <f t="shared" si="9"/>
        <v>0.49411764705882355</v>
      </c>
      <c r="O97" s="38" t="s">
        <v>16</v>
      </c>
    </row>
    <row r="98" spans="1:15" ht="12.75" customHeight="1" x14ac:dyDescent="0.2">
      <c r="A98" s="13" t="s">
        <v>56</v>
      </c>
      <c r="B98" s="36">
        <v>1</v>
      </c>
      <c r="C98" s="36">
        <v>1</v>
      </c>
      <c r="D98" s="36">
        <v>64</v>
      </c>
      <c r="E98" s="36">
        <v>44</v>
      </c>
      <c r="F98" s="36">
        <v>2524</v>
      </c>
      <c r="G98" s="36">
        <v>16</v>
      </c>
      <c r="H98" s="36">
        <v>109</v>
      </c>
      <c r="I98" s="36">
        <v>1</v>
      </c>
      <c r="J98" s="36">
        <v>66</v>
      </c>
      <c r="K98" s="39">
        <v>0</v>
      </c>
      <c r="L98" s="37">
        <f t="shared" si="7"/>
        <v>0.98286604361370722</v>
      </c>
      <c r="M98" s="37">
        <f t="shared" si="8"/>
        <v>1.03125</v>
      </c>
      <c r="N98" s="38">
        <f t="shared" si="9"/>
        <v>0.6875</v>
      </c>
      <c r="O98" s="38">
        <f t="shared" ref="O98:O100" si="11">IF(J98=0,0%,I98/J98)</f>
        <v>1.5151515151515152E-2</v>
      </c>
    </row>
    <row r="99" spans="1:15" ht="21" customHeight="1" x14ac:dyDescent="0.2">
      <c r="A99" s="13" t="s">
        <v>57</v>
      </c>
      <c r="B99" s="36">
        <v>18</v>
      </c>
      <c r="C99" s="36">
        <v>12</v>
      </c>
      <c r="D99" s="39">
        <v>179</v>
      </c>
      <c r="E99" s="39">
        <v>125</v>
      </c>
      <c r="F99" s="36">
        <v>3626</v>
      </c>
      <c r="G99" s="36">
        <v>141</v>
      </c>
      <c r="H99" s="36">
        <v>274</v>
      </c>
      <c r="I99" s="39">
        <v>10</v>
      </c>
      <c r="J99" s="36">
        <v>112</v>
      </c>
      <c r="K99" s="39">
        <v>1</v>
      </c>
      <c r="L99" s="37">
        <f t="shared" si="7"/>
        <v>0.9666755531858171</v>
      </c>
      <c r="M99" s="37">
        <f t="shared" si="8"/>
        <v>0.62569832402234637</v>
      </c>
      <c r="N99" s="38">
        <f t="shared" si="9"/>
        <v>0.6983240223463687</v>
      </c>
      <c r="O99" s="38">
        <f t="shared" si="11"/>
        <v>8.9285714285714288E-2</v>
      </c>
    </row>
    <row r="100" spans="1:15" ht="31.5" customHeight="1" x14ac:dyDescent="0.2">
      <c r="A100" s="13" t="s">
        <v>58</v>
      </c>
      <c r="B100" s="39">
        <v>0</v>
      </c>
      <c r="C100" s="39">
        <v>0</v>
      </c>
      <c r="D100" s="36">
        <v>75</v>
      </c>
      <c r="E100" s="36">
        <v>354</v>
      </c>
      <c r="F100" s="36">
        <v>4439</v>
      </c>
      <c r="G100" s="36">
        <v>370</v>
      </c>
      <c r="H100" s="36">
        <v>729</v>
      </c>
      <c r="I100" s="39">
        <v>35</v>
      </c>
      <c r="J100" s="36">
        <v>415</v>
      </c>
      <c r="K100" s="39">
        <v>0</v>
      </c>
      <c r="L100" s="37">
        <f t="shared" si="7"/>
        <v>0.92614229084080957</v>
      </c>
      <c r="M100" s="37">
        <f t="shared" si="8"/>
        <v>5.5333333333333332</v>
      </c>
      <c r="N100" s="38">
        <f t="shared" si="9"/>
        <v>4.72</v>
      </c>
      <c r="O100" s="38">
        <f t="shared" si="11"/>
        <v>8.4337349397590355E-2</v>
      </c>
    </row>
    <row r="101" spans="1:15" ht="20.25" customHeight="1" x14ac:dyDescent="0.2">
      <c r="A101" s="8" t="s">
        <v>59</v>
      </c>
      <c r="B101" s="39">
        <v>2</v>
      </c>
      <c r="C101" s="36">
        <v>1</v>
      </c>
      <c r="D101" s="36">
        <v>40</v>
      </c>
      <c r="E101" s="36">
        <v>18</v>
      </c>
      <c r="F101" s="36">
        <v>768</v>
      </c>
      <c r="G101" s="36">
        <v>2</v>
      </c>
      <c r="H101" s="36">
        <v>105</v>
      </c>
      <c r="I101" s="39">
        <v>0</v>
      </c>
      <c r="J101" s="36">
        <v>56</v>
      </c>
      <c r="K101" s="36">
        <v>25</v>
      </c>
      <c r="L101" s="37">
        <f t="shared" si="7"/>
        <v>0.97709923664122134</v>
      </c>
      <c r="M101" s="37">
        <f t="shared" si="8"/>
        <v>1.4</v>
      </c>
      <c r="N101" s="38">
        <f t="shared" si="9"/>
        <v>0.45</v>
      </c>
      <c r="O101" s="38" t="s">
        <v>16</v>
      </c>
    </row>
    <row r="102" spans="1:15" ht="17.25" customHeight="1" x14ac:dyDescent="0.2">
      <c r="A102" s="8" t="s">
        <v>60</v>
      </c>
      <c r="B102" s="36">
        <v>17</v>
      </c>
      <c r="C102" s="36">
        <v>32</v>
      </c>
      <c r="D102" s="36">
        <v>20</v>
      </c>
      <c r="E102" s="36">
        <v>115</v>
      </c>
      <c r="F102" s="36">
        <v>1114</v>
      </c>
      <c r="G102" s="36">
        <v>0</v>
      </c>
      <c r="H102" s="36">
        <v>59</v>
      </c>
      <c r="I102" s="39">
        <v>0</v>
      </c>
      <c r="J102" s="36">
        <v>4</v>
      </c>
      <c r="K102" s="39">
        <v>0</v>
      </c>
      <c r="L102" s="37">
        <f t="shared" si="7"/>
        <v>0.90642799023596421</v>
      </c>
      <c r="M102" s="37">
        <f t="shared" si="8"/>
        <v>0.2</v>
      </c>
      <c r="N102" s="38">
        <f t="shared" si="9"/>
        <v>5.75</v>
      </c>
      <c r="O102" s="38" t="s">
        <v>16</v>
      </c>
    </row>
    <row r="103" spans="1:15" ht="17.25" customHeight="1" x14ac:dyDescent="0.2">
      <c r="A103" s="8" t="s">
        <v>61</v>
      </c>
      <c r="B103" s="36">
        <v>18</v>
      </c>
      <c r="C103" s="36">
        <v>33</v>
      </c>
      <c r="D103" s="36">
        <v>80</v>
      </c>
      <c r="E103" s="36">
        <v>12</v>
      </c>
      <c r="F103" s="36">
        <v>904</v>
      </c>
      <c r="G103" s="36">
        <v>0</v>
      </c>
      <c r="H103" s="36">
        <v>212</v>
      </c>
      <c r="I103" s="39">
        <v>1</v>
      </c>
      <c r="J103" s="36">
        <v>46</v>
      </c>
      <c r="K103" s="39">
        <v>2</v>
      </c>
      <c r="L103" s="37">
        <f t="shared" si="7"/>
        <v>0.98689956331877726</v>
      </c>
      <c r="M103" s="37">
        <f t="shared" si="8"/>
        <v>0.57499999999999996</v>
      </c>
      <c r="N103" s="38">
        <f t="shared" si="9"/>
        <v>0.15</v>
      </c>
      <c r="O103" s="38" t="s">
        <v>16</v>
      </c>
    </row>
    <row r="104" spans="1:15" ht="17.25" customHeight="1" x14ac:dyDescent="0.2">
      <c r="A104" s="8" t="s">
        <v>62</v>
      </c>
      <c r="B104" s="36">
        <v>14</v>
      </c>
      <c r="C104" s="36">
        <v>19</v>
      </c>
      <c r="D104" s="36">
        <v>25</v>
      </c>
      <c r="E104" s="36">
        <v>7</v>
      </c>
      <c r="F104" s="36">
        <v>1218</v>
      </c>
      <c r="G104" s="36">
        <v>0</v>
      </c>
      <c r="H104" s="36">
        <v>113</v>
      </c>
      <c r="I104" s="39">
        <v>4</v>
      </c>
      <c r="J104" s="36">
        <v>23</v>
      </c>
      <c r="K104" s="36">
        <v>10</v>
      </c>
      <c r="L104" s="37">
        <f t="shared" si="7"/>
        <v>0.99428571428571433</v>
      </c>
      <c r="M104" s="37">
        <f t="shared" si="8"/>
        <v>0.92</v>
      </c>
      <c r="N104" s="38">
        <f t="shared" si="9"/>
        <v>0.28000000000000003</v>
      </c>
      <c r="O104" s="38" t="s">
        <v>16</v>
      </c>
    </row>
    <row r="105" spans="1:15" ht="12.75" customHeight="1" x14ac:dyDescent="0.2">
      <c r="A105" s="8" t="s">
        <v>63</v>
      </c>
      <c r="B105" s="36">
        <v>6</v>
      </c>
      <c r="C105" s="36">
        <v>5</v>
      </c>
      <c r="D105" s="36">
        <v>40</v>
      </c>
      <c r="E105" s="36">
        <v>11</v>
      </c>
      <c r="F105" s="36">
        <v>495</v>
      </c>
      <c r="G105" s="36">
        <v>1</v>
      </c>
      <c r="H105" s="36">
        <v>99</v>
      </c>
      <c r="I105" s="39">
        <v>0</v>
      </c>
      <c r="J105" s="36">
        <v>2</v>
      </c>
      <c r="K105" s="36">
        <v>12</v>
      </c>
      <c r="L105" s="37">
        <f t="shared" si="7"/>
        <v>0.97826086956521741</v>
      </c>
      <c r="M105" s="37">
        <f t="shared" si="8"/>
        <v>0.05</v>
      </c>
      <c r="N105" s="38">
        <f t="shared" si="9"/>
        <v>0.27500000000000002</v>
      </c>
      <c r="O105" s="38" t="s">
        <v>16</v>
      </c>
    </row>
    <row r="106" spans="1:15" ht="12.75" customHeight="1" x14ac:dyDescent="0.2">
      <c r="A106" s="8" t="s">
        <v>64</v>
      </c>
      <c r="B106" s="36">
        <v>6</v>
      </c>
      <c r="C106" s="36">
        <v>8</v>
      </c>
      <c r="D106" s="36">
        <v>22</v>
      </c>
      <c r="E106" s="36">
        <v>8</v>
      </c>
      <c r="F106" s="36">
        <v>669</v>
      </c>
      <c r="G106" s="36">
        <v>0</v>
      </c>
      <c r="H106" s="36">
        <v>94</v>
      </c>
      <c r="I106" s="39">
        <v>0</v>
      </c>
      <c r="J106" s="36">
        <v>15</v>
      </c>
      <c r="K106" s="36">
        <v>11</v>
      </c>
      <c r="L106" s="37">
        <f t="shared" si="7"/>
        <v>0.98818316100443127</v>
      </c>
      <c r="M106" s="37">
        <f t="shared" si="8"/>
        <v>0.68181818181818177</v>
      </c>
      <c r="N106" s="38">
        <f t="shared" si="9"/>
        <v>0.36363636363636365</v>
      </c>
      <c r="O106" s="38" t="s">
        <v>16</v>
      </c>
    </row>
    <row r="107" spans="1:15" ht="12.75" customHeight="1" x14ac:dyDescent="0.2">
      <c r="A107" s="8" t="s">
        <v>65</v>
      </c>
      <c r="B107" s="36">
        <v>4</v>
      </c>
      <c r="C107" s="36">
        <v>13</v>
      </c>
      <c r="D107" s="36">
        <v>12</v>
      </c>
      <c r="E107" s="36">
        <v>7</v>
      </c>
      <c r="F107" s="36">
        <v>528</v>
      </c>
      <c r="G107" s="36">
        <v>1</v>
      </c>
      <c r="H107" s="36">
        <v>90</v>
      </c>
      <c r="I107" s="39">
        <v>0</v>
      </c>
      <c r="J107" s="36">
        <v>6</v>
      </c>
      <c r="K107" s="36">
        <v>22</v>
      </c>
      <c r="L107" s="37">
        <f t="shared" si="7"/>
        <v>0.98691588785046724</v>
      </c>
      <c r="M107" s="37">
        <f t="shared" si="8"/>
        <v>0.5</v>
      </c>
      <c r="N107" s="38">
        <f t="shared" si="9"/>
        <v>0.58333333333333337</v>
      </c>
      <c r="O107" s="38" t="s">
        <v>16</v>
      </c>
    </row>
    <row r="108" spans="1:15" ht="17.25" customHeight="1" x14ac:dyDescent="0.2">
      <c r="A108" s="8" t="s">
        <v>66</v>
      </c>
      <c r="B108" s="36">
        <v>17</v>
      </c>
      <c r="C108" s="36">
        <v>36</v>
      </c>
      <c r="D108" s="36">
        <v>42</v>
      </c>
      <c r="E108" s="36">
        <v>40</v>
      </c>
      <c r="F108" s="36">
        <v>1201</v>
      </c>
      <c r="G108" s="36">
        <v>0</v>
      </c>
      <c r="H108" s="36">
        <v>171</v>
      </c>
      <c r="I108" s="39">
        <v>0</v>
      </c>
      <c r="J108" s="39">
        <v>15</v>
      </c>
      <c r="K108" s="36">
        <v>12</v>
      </c>
      <c r="L108" s="37">
        <f t="shared" si="7"/>
        <v>0.96776792908944398</v>
      </c>
      <c r="M108" s="37">
        <f t="shared" si="8"/>
        <v>0.35714285714285715</v>
      </c>
      <c r="N108" s="38">
        <f t="shared" si="9"/>
        <v>0.95238095238095233</v>
      </c>
      <c r="O108" s="38" t="s">
        <v>16</v>
      </c>
    </row>
    <row r="109" spans="1:15" ht="12.75" customHeight="1" x14ac:dyDescent="0.2">
      <c r="A109" s="8" t="s">
        <v>67</v>
      </c>
      <c r="B109" s="36">
        <v>1</v>
      </c>
      <c r="C109" s="36">
        <v>2</v>
      </c>
      <c r="D109" s="36">
        <v>26</v>
      </c>
      <c r="E109" s="36">
        <v>8</v>
      </c>
      <c r="F109" s="36">
        <v>511</v>
      </c>
      <c r="G109" s="36">
        <v>0</v>
      </c>
      <c r="H109" s="36">
        <v>34</v>
      </c>
      <c r="I109" s="39">
        <v>0</v>
      </c>
      <c r="J109" s="36">
        <v>12</v>
      </c>
      <c r="K109" s="36">
        <v>11</v>
      </c>
      <c r="L109" s="37">
        <f t="shared" si="7"/>
        <v>0.98458574181117531</v>
      </c>
      <c r="M109" s="37">
        <f t="shared" si="8"/>
        <v>0.46153846153846156</v>
      </c>
      <c r="N109" s="38">
        <f t="shared" si="9"/>
        <v>0.30769230769230771</v>
      </c>
      <c r="O109" s="38" t="s">
        <v>16</v>
      </c>
    </row>
    <row r="110" spans="1:15" ht="17.25" customHeight="1" x14ac:dyDescent="0.2">
      <c r="A110" s="8" t="s">
        <v>68</v>
      </c>
      <c r="B110" s="36">
        <v>20</v>
      </c>
      <c r="C110" s="36">
        <v>13</v>
      </c>
      <c r="D110" s="36">
        <v>54</v>
      </c>
      <c r="E110" s="36">
        <v>10</v>
      </c>
      <c r="F110" s="36">
        <v>749</v>
      </c>
      <c r="G110" s="36">
        <v>0</v>
      </c>
      <c r="H110" s="36">
        <v>106</v>
      </c>
      <c r="I110" s="39">
        <v>0</v>
      </c>
      <c r="J110" s="36">
        <v>19</v>
      </c>
      <c r="K110" s="36">
        <v>6</v>
      </c>
      <c r="L110" s="37">
        <f t="shared" si="7"/>
        <v>0.98682476943346509</v>
      </c>
      <c r="M110" s="37">
        <f t="shared" si="8"/>
        <v>0.35185185185185186</v>
      </c>
      <c r="N110" s="38">
        <f t="shared" si="9"/>
        <v>0.18518518518518517</v>
      </c>
      <c r="O110" s="38" t="s">
        <v>16</v>
      </c>
    </row>
    <row r="111" spans="1:15" ht="12.75" customHeight="1" x14ac:dyDescent="0.2">
      <c r="A111" s="8" t="s">
        <v>69</v>
      </c>
      <c r="B111" s="36">
        <v>1</v>
      </c>
      <c r="C111" s="39">
        <v>0</v>
      </c>
      <c r="D111" s="36">
        <v>77</v>
      </c>
      <c r="E111" s="39">
        <v>35</v>
      </c>
      <c r="F111" s="36">
        <v>1030</v>
      </c>
      <c r="G111" s="36">
        <v>11</v>
      </c>
      <c r="H111" s="36">
        <v>184</v>
      </c>
      <c r="I111" s="39">
        <v>4</v>
      </c>
      <c r="J111" s="36">
        <v>42</v>
      </c>
      <c r="K111" s="39">
        <v>35</v>
      </c>
      <c r="L111" s="37">
        <f t="shared" si="7"/>
        <v>0.96713615023474175</v>
      </c>
      <c r="M111" s="37">
        <f t="shared" si="8"/>
        <v>0.54545454545454541</v>
      </c>
      <c r="N111" s="38">
        <f t="shared" si="9"/>
        <v>0.45454545454545453</v>
      </c>
      <c r="O111" s="38" t="s">
        <v>16</v>
      </c>
    </row>
    <row r="112" spans="1:15" ht="12.75" customHeight="1" x14ac:dyDescent="0.2">
      <c r="A112" s="8" t="s">
        <v>70</v>
      </c>
      <c r="B112" s="36">
        <v>5</v>
      </c>
      <c r="C112" s="36">
        <v>9</v>
      </c>
      <c r="D112" s="36">
        <v>190</v>
      </c>
      <c r="E112" s="36">
        <v>49</v>
      </c>
      <c r="F112" s="36">
        <v>1074</v>
      </c>
      <c r="G112" s="36">
        <v>0</v>
      </c>
      <c r="H112" s="36">
        <v>160</v>
      </c>
      <c r="I112" s="39">
        <v>0</v>
      </c>
      <c r="J112" s="36">
        <v>46</v>
      </c>
      <c r="K112" s="36">
        <v>30</v>
      </c>
      <c r="L112" s="37">
        <f t="shared" si="7"/>
        <v>0.95636687444345503</v>
      </c>
      <c r="M112" s="37">
        <f t="shared" si="8"/>
        <v>0.24210526315789474</v>
      </c>
      <c r="N112" s="38">
        <f t="shared" si="9"/>
        <v>0.25789473684210529</v>
      </c>
      <c r="O112" s="38" t="s">
        <v>16</v>
      </c>
    </row>
    <row r="113" spans="1:15" ht="12.75" customHeight="1" x14ac:dyDescent="0.2">
      <c r="A113" s="8" t="s">
        <v>71</v>
      </c>
      <c r="B113" s="36">
        <v>1</v>
      </c>
      <c r="C113" s="36">
        <v>3</v>
      </c>
      <c r="D113" s="36">
        <v>16</v>
      </c>
      <c r="E113" s="36">
        <v>8</v>
      </c>
      <c r="F113" s="36">
        <v>713</v>
      </c>
      <c r="G113" s="36">
        <v>0</v>
      </c>
      <c r="H113" s="36">
        <v>84</v>
      </c>
      <c r="I113" s="39">
        <v>0</v>
      </c>
      <c r="J113" s="36">
        <v>35</v>
      </c>
      <c r="K113" s="36">
        <v>17</v>
      </c>
      <c r="L113" s="37">
        <f t="shared" si="7"/>
        <v>0.98890429958391124</v>
      </c>
      <c r="M113" s="37">
        <f t="shared" si="8"/>
        <v>2.1875</v>
      </c>
      <c r="N113" s="38">
        <f t="shared" si="9"/>
        <v>0.5</v>
      </c>
      <c r="O113" s="38" t="s">
        <v>16</v>
      </c>
    </row>
    <row r="114" spans="1:15" ht="12.75" customHeight="1" x14ac:dyDescent="0.2">
      <c r="A114" s="8" t="s">
        <v>72</v>
      </c>
      <c r="B114" s="39">
        <v>2</v>
      </c>
      <c r="C114" s="39">
        <v>6</v>
      </c>
      <c r="D114" s="39">
        <v>183</v>
      </c>
      <c r="E114" s="39">
        <v>535</v>
      </c>
      <c r="F114" s="36">
        <v>13591</v>
      </c>
      <c r="G114" s="36">
        <v>1327</v>
      </c>
      <c r="H114" s="39">
        <v>911</v>
      </c>
      <c r="I114" s="39">
        <v>0</v>
      </c>
      <c r="J114" s="39">
        <v>93</v>
      </c>
      <c r="K114" s="39">
        <v>39</v>
      </c>
      <c r="L114" s="37">
        <f t="shared" si="7"/>
        <v>0.96212657510972677</v>
      </c>
      <c r="M114" s="37">
        <f t="shared" si="8"/>
        <v>0.50819672131147542</v>
      </c>
      <c r="N114" s="38">
        <f t="shared" si="9"/>
        <v>2.9234972677595628</v>
      </c>
      <c r="O114" s="38" t="s">
        <v>16</v>
      </c>
    </row>
    <row r="115" spans="1:15" ht="15.75" customHeight="1" x14ac:dyDescent="0.2">
      <c r="A115" s="8" t="s">
        <v>73</v>
      </c>
      <c r="B115" s="39">
        <v>1</v>
      </c>
      <c r="C115" s="39">
        <v>0</v>
      </c>
      <c r="D115" s="36">
        <v>54</v>
      </c>
      <c r="E115" s="36">
        <v>21</v>
      </c>
      <c r="F115" s="36">
        <v>927</v>
      </c>
      <c r="G115" s="36">
        <v>7</v>
      </c>
      <c r="H115" s="36">
        <v>231</v>
      </c>
      <c r="I115" s="39">
        <v>1</v>
      </c>
      <c r="J115" s="36">
        <v>21</v>
      </c>
      <c r="K115" s="39">
        <v>32</v>
      </c>
      <c r="L115" s="37">
        <f t="shared" si="7"/>
        <v>0.97784810126582278</v>
      </c>
      <c r="M115" s="37">
        <f t="shared" si="8"/>
        <v>0.3888888888888889</v>
      </c>
      <c r="N115" s="38">
        <f t="shared" si="9"/>
        <v>0.3888888888888889</v>
      </c>
      <c r="O115" s="38" t="s">
        <v>16</v>
      </c>
    </row>
    <row r="116" spans="1:15" ht="12.75" customHeight="1" x14ac:dyDescent="0.2">
      <c r="A116" s="8" t="s">
        <v>74</v>
      </c>
      <c r="B116" s="36">
        <v>4</v>
      </c>
      <c r="C116" s="36">
        <v>1</v>
      </c>
      <c r="D116" s="36">
        <v>346</v>
      </c>
      <c r="E116" s="36">
        <v>31</v>
      </c>
      <c r="F116" s="36">
        <v>1862</v>
      </c>
      <c r="G116" s="36">
        <v>2</v>
      </c>
      <c r="H116" s="36">
        <v>227</v>
      </c>
      <c r="I116" s="39">
        <v>0</v>
      </c>
      <c r="J116" s="36">
        <v>143</v>
      </c>
      <c r="K116" s="36">
        <v>4</v>
      </c>
      <c r="L116" s="37">
        <f t="shared" si="7"/>
        <v>0.98362387744321178</v>
      </c>
      <c r="M116" s="37">
        <f t="shared" si="8"/>
        <v>0.41329479768786126</v>
      </c>
      <c r="N116" s="38">
        <f t="shared" si="9"/>
        <v>8.9595375722543349E-2</v>
      </c>
      <c r="O116" s="38" t="s">
        <v>16</v>
      </c>
    </row>
    <row r="117" spans="1:15" ht="12.75" customHeight="1" x14ac:dyDescent="0.2">
      <c r="A117" s="8" t="s">
        <v>75</v>
      </c>
      <c r="B117" s="36">
        <v>6</v>
      </c>
      <c r="C117" s="36">
        <v>5</v>
      </c>
      <c r="D117" s="36">
        <v>346</v>
      </c>
      <c r="E117" s="36">
        <v>39</v>
      </c>
      <c r="F117" s="36">
        <v>2457</v>
      </c>
      <c r="G117" s="36">
        <v>3</v>
      </c>
      <c r="H117" s="36">
        <v>111</v>
      </c>
      <c r="I117" s="39">
        <v>0</v>
      </c>
      <c r="J117" s="36">
        <v>86</v>
      </c>
      <c r="K117" s="36">
        <v>17</v>
      </c>
      <c r="L117" s="37">
        <f t="shared" si="7"/>
        <v>0.984375</v>
      </c>
      <c r="M117" s="37">
        <f t="shared" si="8"/>
        <v>0.24855491329479767</v>
      </c>
      <c r="N117" s="38">
        <f t="shared" si="9"/>
        <v>0.11271676300578035</v>
      </c>
      <c r="O117" s="38" t="s">
        <v>16</v>
      </c>
    </row>
    <row r="118" spans="1:15" ht="17.25" customHeight="1" x14ac:dyDescent="0.2">
      <c r="A118" s="8" t="s">
        <v>76</v>
      </c>
      <c r="B118" s="36">
        <v>6</v>
      </c>
      <c r="C118" s="36">
        <v>2</v>
      </c>
      <c r="D118" s="36">
        <v>55</v>
      </c>
      <c r="E118" s="36">
        <v>26</v>
      </c>
      <c r="F118" s="36">
        <v>1325</v>
      </c>
      <c r="G118" s="36">
        <v>237</v>
      </c>
      <c r="H118" s="36">
        <v>108</v>
      </c>
      <c r="I118" s="36">
        <v>1</v>
      </c>
      <c r="J118" s="36">
        <v>5</v>
      </c>
      <c r="K118" s="36">
        <v>10</v>
      </c>
      <c r="L118" s="37">
        <f t="shared" si="7"/>
        <v>0.98075499629903773</v>
      </c>
      <c r="M118" s="37">
        <f t="shared" si="8"/>
        <v>9.0909090909090912E-2</v>
      </c>
      <c r="N118" s="38">
        <f t="shared" si="9"/>
        <v>0.47272727272727272</v>
      </c>
      <c r="O118" s="38">
        <f t="shared" ref="O118:O120" si="12">IF(J118=0,0%,I118/J118)</f>
        <v>0.2</v>
      </c>
    </row>
    <row r="119" spans="1:15" ht="17.25" customHeight="1" x14ac:dyDescent="0.2">
      <c r="A119" s="8" t="s">
        <v>77</v>
      </c>
      <c r="B119" s="36">
        <v>1</v>
      </c>
      <c r="C119" s="39">
        <v>0</v>
      </c>
      <c r="D119" s="36">
        <v>81</v>
      </c>
      <c r="E119" s="36">
        <v>70</v>
      </c>
      <c r="F119" s="36">
        <v>1880</v>
      </c>
      <c r="G119" s="36">
        <v>15</v>
      </c>
      <c r="H119" s="36">
        <v>146</v>
      </c>
      <c r="I119" s="36">
        <v>5</v>
      </c>
      <c r="J119" s="36">
        <v>86</v>
      </c>
      <c r="K119" s="39">
        <v>0</v>
      </c>
      <c r="L119" s="37">
        <f t="shared" si="7"/>
        <v>0.96410256410256412</v>
      </c>
      <c r="M119" s="37">
        <f t="shared" si="8"/>
        <v>1.0617283950617284</v>
      </c>
      <c r="N119" s="38">
        <f t="shared" si="9"/>
        <v>0.86419753086419748</v>
      </c>
      <c r="O119" s="38">
        <f t="shared" si="12"/>
        <v>5.8139534883720929E-2</v>
      </c>
    </row>
    <row r="120" spans="1:15" ht="17.25" customHeight="1" x14ac:dyDescent="0.2">
      <c r="A120" s="8" t="s">
        <v>78</v>
      </c>
      <c r="B120" s="36">
        <v>2</v>
      </c>
      <c r="C120" s="36">
        <v>2</v>
      </c>
      <c r="D120" s="36">
        <v>70</v>
      </c>
      <c r="E120" s="36">
        <v>36</v>
      </c>
      <c r="F120" s="36">
        <v>1334</v>
      </c>
      <c r="G120" s="36">
        <v>55</v>
      </c>
      <c r="H120" s="36">
        <v>63</v>
      </c>
      <c r="I120" s="36">
        <v>12</v>
      </c>
      <c r="J120" s="36">
        <v>28</v>
      </c>
      <c r="K120" s="36">
        <v>8</v>
      </c>
      <c r="L120" s="37">
        <f t="shared" si="7"/>
        <v>0.97372262773722629</v>
      </c>
      <c r="M120" s="37">
        <f t="shared" si="8"/>
        <v>0.4</v>
      </c>
      <c r="N120" s="38">
        <f t="shared" si="9"/>
        <v>0.51428571428571423</v>
      </c>
      <c r="O120" s="38">
        <f t="shared" si="12"/>
        <v>0.42857142857142855</v>
      </c>
    </row>
    <row r="121" spans="1:15" ht="17.25" customHeight="1" x14ac:dyDescent="0.2">
      <c r="A121" s="8" t="s">
        <v>79</v>
      </c>
      <c r="B121" s="36">
        <v>10</v>
      </c>
      <c r="C121" s="36">
        <v>6</v>
      </c>
      <c r="D121" s="36">
        <v>41</v>
      </c>
      <c r="E121" s="36">
        <v>11</v>
      </c>
      <c r="F121" s="36">
        <v>831</v>
      </c>
      <c r="G121" s="36">
        <v>2</v>
      </c>
      <c r="H121" s="36">
        <v>120</v>
      </c>
      <c r="I121" s="39">
        <v>0</v>
      </c>
      <c r="J121" s="36">
        <v>6</v>
      </c>
      <c r="K121" s="36">
        <v>4</v>
      </c>
      <c r="L121" s="37">
        <f t="shared" si="7"/>
        <v>0.98693586698337288</v>
      </c>
      <c r="M121" s="37">
        <f t="shared" si="8"/>
        <v>0.14634146341463414</v>
      </c>
      <c r="N121" s="38">
        <f t="shared" si="9"/>
        <v>0.26829268292682928</v>
      </c>
      <c r="O121" s="38" t="s">
        <v>16</v>
      </c>
    </row>
    <row r="122" spans="1:15" ht="17.25" customHeight="1" x14ac:dyDescent="0.2">
      <c r="A122" s="14" t="s">
        <v>80</v>
      </c>
      <c r="B122" s="15">
        <f t="shared" ref="B122:K122" si="13">SUM(B58:B121)</f>
        <v>374</v>
      </c>
      <c r="C122" s="15">
        <f t="shared" si="13"/>
        <v>545</v>
      </c>
      <c r="D122" s="15">
        <f t="shared" si="13"/>
        <v>77345</v>
      </c>
      <c r="E122" s="15">
        <f t="shared" si="13"/>
        <v>6946</v>
      </c>
      <c r="F122" s="15">
        <f t="shared" si="13"/>
        <v>297050</v>
      </c>
      <c r="G122" s="15">
        <f t="shared" si="13"/>
        <v>13702</v>
      </c>
      <c r="H122" s="15">
        <f t="shared" si="13"/>
        <v>17959</v>
      </c>
      <c r="I122" s="15">
        <f t="shared" si="13"/>
        <v>624</v>
      </c>
      <c r="J122" s="15">
        <f t="shared" si="13"/>
        <v>8682</v>
      </c>
      <c r="K122" s="15">
        <f t="shared" si="13"/>
        <v>712</v>
      </c>
      <c r="L122" s="16">
        <f t="shared" si="7"/>
        <v>0.97715101514493607</v>
      </c>
      <c r="M122" s="16">
        <f t="shared" si="8"/>
        <v>0.11225030706574439</v>
      </c>
      <c r="N122" s="17">
        <f t="shared" si="9"/>
        <v>8.9805417286185268E-2</v>
      </c>
      <c r="O122" s="17">
        <f>IF(J122=0,0%,I122/J122)</f>
        <v>7.1872840359364198E-2</v>
      </c>
    </row>
    <row r="123" spans="1:15" ht="84.75" customHeight="1" x14ac:dyDescent="0.2">
      <c r="A123" s="4" t="s">
        <v>81</v>
      </c>
      <c r="B123" s="5" t="s">
        <v>1</v>
      </c>
      <c r="C123" s="5" t="s">
        <v>2</v>
      </c>
      <c r="D123" s="5" t="s">
        <v>3</v>
      </c>
      <c r="E123" s="5" t="s">
        <v>4</v>
      </c>
      <c r="F123" s="5" t="s">
        <v>5</v>
      </c>
      <c r="G123" s="5" t="s">
        <v>6</v>
      </c>
      <c r="H123" s="5" t="s">
        <v>7</v>
      </c>
      <c r="I123" s="5" t="s">
        <v>8</v>
      </c>
      <c r="J123" s="5" t="s">
        <v>9</v>
      </c>
      <c r="K123" s="5" t="s">
        <v>10</v>
      </c>
      <c r="L123" s="6" t="s">
        <v>11</v>
      </c>
      <c r="M123" s="6" t="s">
        <v>12</v>
      </c>
      <c r="N123" s="7" t="s">
        <v>13</v>
      </c>
      <c r="O123" s="7" t="s">
        <v>14</v>
      </c>
    </row>
    <row r="124" spans="1:15" ht="15.75" customHeight="1" x14ac:dyDescent="0.2">
      <c r="A124" s="8" t="s">
        <v>82</v>
      </c>
      <c r="B124" s="36">
        <v>14</v>
      </c>
      <c r="C124" s="36">
        <v>15</v>
      </c>
      <c r="D124" s="36">
        <v>119</v>
      </c>
      <c r="E124" s="36">
        <v>123</v>
      </c>
      <c r="F124" s="36">
        <v>4035</v>
      </c>
      <c r="G124" s="36">
        <v>186</v>
      </c>
      <c r="H124" s="36">
        <v>135</v>
      </c>
      <c r="I124" s="36">
        <v>5</v>
      </c>
      <c r="J124" s="36">
        <v>35</v>
      </c>
      <c r="K124" s="36">
        <v>10</v>
      </c>
      <c r="L124" s="37">
        <f t="shared" ref="L124:L162" si="14">((F124)/(E124+F124))</f>
        <v>0.9704184704184704</v>
      </c>
      <c r="M124" s="37">
        <f t="shared" ref="M124:M162" si="15">IF(D124=0,0%,(J124)/D124)</f>
        <v>0.29411764705882354</v>
      </c>
      <c r="N124" s="38">
        <f t="shared" ref="N124:N162" si="16">IF(D124=0,0%,(E124)/D124)</f>
        <v>1.0336134453781514</v>
      </c>
      <c r="O124" s="38">
        <f t="shared" ref="O124:O139" si="17">IF(J124=0,0%,I124/J124)</f>
        <v>0.14285714285714285</v>
      </c>
    </row>
    <row r="125" spans="1:15" ht="15.75" customHeight="1" x14ac:dyDescent="0.2">
      <c r="A125" s="8" t="s">
        <v>83</v>
      </c>
      <c r="B125" s="36">
        <v>9</v>
      </c>
      <c r="C125" s="36">
        <v>3</v>
      </c>
      <c r="D125" s="36">
        <v>41</v>
      </c>
      <c r="E125" s="36">
        <v>18</v>
      </c>
      <c r="F125" s="36">
        <v>1216</v>
      </c>
      <c r="G125" s="36">
        <v>123</v>
      </c>
      <c r="H125" s="36">
        <v>63</v>
      </c>
      <c r="I125" s="36">
        <v>8</v>
      </c>
      <c r="J125" s="36">
        <v>17</v>
      </c>
      <c r="K125" s="36">
        <v>15</v>
      </c>
      <c r="L125" s="37">
        <f t="shared" si="14"/>
        <v>0.98541329011345213</v>
      </c>
      <c r="M125" s="37">
        <f t="shared" si="15"/>
        <v>0.41463414634146339</v>
      </c>
      <c r="N125" s="38">
        <f t="shared" si="16"/>
        <v>0.43902439024390244</v>
      </c>
      <c r="O125" s="38">
        <f t="shared" si="17"/>
        <v>0.47058823529411764</v>
      </c>
    </row>
    <row r="126" spans="1:15" ht="15.75" customHeight="1" x14ac:dyDescent="0.2">
      <c r="A126" s="8" t="s">
        <v>84</v>
      </c>
      <c r="B126" s="36">
        <v>9</v>
      </c>
      <c r="C126" s="36">
        <v>9</v>
      </c>
      <c r="D126" s="36">
        <v>140</v>
      </c>
      <c r="E126" s="36">
        <v>74</v>
      </c>
      <c r="F126" s="36">
        <v>2860</v>
      </c>
      <c r="G126" s="36">
        <v>140</v>
      </c>
      <c r="H126" s="36">
        <v>142</v>
      </c>
      <c r="I126" s="36">
        <v>9</v>
      </c>
      <c r="J126" s="36">
        <v>88</v>
      </c>
      <c r="K126" s="36">
        <v>22</v>
      </c>
      <c r="L126" s="37">
        <f t="shared" si="14"/>
        <v>0.97477845944103614</v>
      </c>
      <c r="M126" s="37">
        <f t="shared" si="15"/>
        <v>0.62857142857142856</v>
      </c>
      <c r="N126" s="38">
        <f t="shared" si="16"/>
        <v>0.52857142857142858</v>
      </c>
      <c r="O126" s="38">
        <f t="shared" si="17"/>
        <v>0.10227272727272728</v>
      </c>
    </row>
    <row r="127" spans="1:15" ht="15.75" customHeight="1" x14ac:dyDescent="0.2">
      <c r="A127" s="8" t="s">
        <v>85</v>
      </c>
      <c r="B127" s="36">
        <v>15</v>
      </c>
      <c r="C127" s="36">
        <v>11</v>
      </c>
      <c r="D127" s="36">
        <v>108</v>
      </c>
      <c r="E127" s="36">
        <v>106</v>
      </c>
      <c r="F127" s="36">
        <v>1356</v>
      </c>
      <c r="G127" s="36">
        <v>189</v>
      </c>
      <c r="H127" s="36">
        <v>111</v>
      </c>
      <c r="I127" s="36">
        <v>14</v>
      </c>
      <c r="J127" s="36">
        <v>98</v>
      </c>
      <c r="K127" s="36">
        <v>19</v>
      </c>
      <c r="L127" s="37">
        <f t="shared" si="14"/>
        <v>0.9274965800273598</v>
      </c>
      <c r="M127" s="37">
        <f t="shared" si="15"/>
        <v>0.90740740740740744</v>
      </c>
      <c r="N127" s="38">
        <f t="shared" si="16"/>
        <v>0.98148148148148151</v>
      </c>
      <c r="O127" s="38">
        <f t="shared" si="17"/>
        <v>0.14285714285714285</v>
      </c>
    </row>
    <row r="128" spans="1:15" ht="15.75" customHeight="1" x14ac:dyDescent="0.2">
      <c r="A128" s="8" t="s">
        <v>86</v>
      </c>
      <c r="B128" s="36">
        <v>13</v>
      </c>
      <c r="C128" s="36">
        <v>19</v>
      </c>
      <c r="D128" s="36">
        <v>67</v>
      </c>
      <c r="E128" s="36">
        <v>14</v>
      </c>
      <c r="F128" s="36">
        <v>1767</v>
      </c>
      <c r="G128" s="36">
        <v>142</v>
      </c>
      <c r="H128" s="36">
        <v>253</v>
      </c>
      <c r="I128" s="36">
        <v>14</v>
      </c>
      <c r="J128" s="36">
        <v>80</v>
      </c>
      <c r="K128" s="36">
        <v>19</v>
      </c>
      <c r="L128" s="37">
        <f t="shared" si="14"/>
        <v>0.9921392476137002</v>
      </c>
      <c r="M128" s="37">
        <f t="shared" si="15"/>
        <v>1.1940298507462686</v>
      </c>
      <c r="N128" s="38">
        <f t="shared" si="16"/>
        <v>0.20895522388059701</v>
      </c>
      <c r="O128" s="38">
        <f t="shared" si="17"/>
        <v>0.17499999999999999</v>
      </c>
    </row>
    <row r="129" spans="1:15" ht="15.75" customHeight="1" x14ac:dyDescent="0.2">
      <c r="A129" s="8" t="s">
        <v>87</v>
      </c>
      <c r="B129" s="36">
        <v>14</v>
      </c>
      <c r="C129" s="36">
        <v>11</v>
      </c>
      <c r="D129" s="36">
        <v>61</v>
      </c>
      <c r="E129" s="36">
        <v>52</v>
      </c>
      <c r="F129" s="36">
        <v>1705</v>
      </c>
      <c r="G129" s="36">
        <v>190</v>
      </c>
      <c r="H129" s="36">
        <v>128</v>
      </c>
      <c r="I129" s="36">
        <v>4</v>
      </c>
      <c r="J129" s="36">
        <v>90</v>
      </c>
      <c r="K129" s="36">
        <v>17</v>
      </c>
      <c r="L129" s="37">
        <f t="shared" si="14"/>
        <v>0.97040409789413773</v>
      </c>
      <c r="M129" s="37">
        <f t="shared" si="15"/>
        <v>1.4754098360655739</v>
      </c>
      <c r="N129" s="38">
        <f t="shared" si="16"/>
        <v>0.85245901639344257</v>
      </c>
      <c r="O129" s="38">
        <f t="shared" si="17"/>
        <v>4.4444444444444446E-2</v>
      </c>
    </row>
    <row r="130" spans="1:15" ht="15.75" customHeight="1" x14ac:dyDescent="0.2">
      <c r="A130" s="8" t="s">
        <v>88</v>
      </c>
      <c r="B130" s="36">
        <v>8</v>
      </c>
      <c r="C130" s="39">
        <v>5</v>
      </c>
      <c r="D130" s="36">
        <v>175</v>
      </c>
      <c r="E130" s="36">
        <v>146</v>
      </c>
      <c r="F130" s="36">
        <v>3070</v>
      </c>
      <c r="G130" s="36">
        <v>34</v>
      </c>
      <c r="H130" s="36">
        <v>144</v>
      </c>
      <c r="I130" s="36">
        <v>12</v>
      </c>
      <c r="J130" s="36">
        <v>93</v>
      </c>
      <c r="K130" s="36">
        <v>22</v>
      </c>
      <c r="L130" s="37">
        <f t="shared" si="14"/>
        <v>0.95460199004975121</v>
      </c>
      <c r="M130" s="37">
        <f t="shared" si="15"/>
        <v>0.53142857142857147</v>
      </c>
      <c r="N130" s="38">
        <f t="shared" si="16"/>
        <v>0.8342857142857143</v>
      </c>
      <c r="O130" s="38">
        <f t="shared" si="17"/>
        <v>0.12903225806451613</v>
      </c>
    </row>
    <row r="131" spans="1:15" ht="15.75" customHeight="1" x14ac:dyDescent="0.2">
      <c r="A131" s="8" t="s">
        <v>89</v>
      </c>
      <c r="B131" s="36">
        <v>7</v>
      </c>
      <c r="C131" s="36">
        <v>14</v>
      </c>
      <c r="D131" s="36">
        <v>172</v>
      </c>
      <c r="E131" s="36">
        <v>136</v>
      </c>
      <c r="F131" s="36">
        <v>3567</v>
      </c>
      <c r="G131" s="36">
        <v>187</v>
      </c>
      <c r="H131" s="36">
        <v>244</v>
      </c>
      <c r="I131" s="36">
        <v>18</v>
      </c>
      <c r="J131" s="36">
        <v>183</v>
      </c>
      <c r="K131" s="36">
        <v>41</v>
      </c>
      <c r="L131" s="37">
        <f t="shared" si="14"/>
        <v>0.96327302187415609</v>
      </c>
      <c r="M131" s="37">
        <f t="shared" si="15"/>
        <v>1.0639534883720929</v>
      </c>
      <c r="N131" s="38">
        <f t="shared" si="16"/>
        <v>0.79069767441860461</v>
      </c>
      <c r="O131" s="38">
        <f t="shared" si="17"/>
        <v>9.8360655737704916E-2</v>
      </c>
    </row>
    <row r="132" spans="1:15" ht="15.75" customHeight="1" x14ac:dyDescent="0.2">
      <c r="A132" s="8" t="s">
        <v>90</v>
      </c>
      <c r="B132" s="36">
        <v>16</v>
      </c>
      <c r="C132" s="36">
        <v>10</v>
      </c>
      <c r="D132" s="36">
        <v>82</v>
      </c>
      <c r="E132" s="36">
        <v>56</v>
      </c>
      <c r="F132" s="36">
        <v>5107</v>
      </c>
      <c r="G132" s="36">
        <v>49</v>
      </c>
      <c r="H132" s="36">
        <v>64</v>
      </c>
      <c r="I132" s="36">
        <v>45</v>
      </c>
      <c r="J132" s="36">
        <v>128</v>
      </c>
      <c r="K132" s="36">
        <v>47</v>
      </c>
      <c r="L132" s="37">
        <f t="shared" si="14"/>
        <v>0.98915359287236104</v>
      </c>
      <c r="M132" s="37">
        <f t="shared" si="15"/>
        <v>1.5609756097560976</v>
      </c>
      <c r="N132" s="38">
        <f t="shared" si="16"/>
        <v>0.68292682926829273</v>
      </c>
      <c r="O132" s="38">
        <f t="shared" si="17"/>
        <v>0.3515625</v>
      </c>
    </row>
    <row r="133" spans="1:15" ht="21.75" customHeight="1" x14ac:dyDescent="0.2">
      <c r="A133" s="8" t="s">
        <v>91</v>
      </c>
      <c r="B133" s="36">
        <v>14</v>
      </c>
      <c r="C133" s="36">
        <v>13</v>
      </c>
      <c r="D133" s="36">
        <v>164</v>
      </c>
      <c r="E133" s="36">
        <v>119</v>
      </c>
      <c r="F133" s="36">
        <v>7161</v>
      </c>
      <c r="G133" s="36">
        <v>0</v>
      </c>
      <c r="H133" s="36">
        <v>126</v>
      </c>
      <c r="I133" s="36">
        <v>50</v>
      </c>
      <c r="J133" s="36">
        <v>272</v>
      </c>
      <c r="K133" s="36">
        <v>41</v>
      </c>
      <c r="L133" s="37">
        <f t="shared" si="14"/>
        <v>0.9836538461538461</v>
      </c>
      <c r="M133" s="37">
        <f t="shared" si="15"/>
        <v>1.6585365853658536</v>
      </c>
      <c r="N133" s="38">
        <f t="shared" si="16"/>
        <v>0.72560975609756095</v>
      </c>
      <c r="O133" s="38">
        <f t="shared" si="17"/>
        <v>0.18382352941176472</v>
      </c>
    </row>
    <row r="134" spans="1:15" ht="19.5" customHeight="1" x14ac:dyDescent="0.2">
      <c r="A134" s="8" t="s">
        <v>92</v>
      </c>
      <c r="B134" s="36">
        <v>9</v>
      </c>
      <c r="C134" s="39">
        <v>6</v>
      </c>
      <c r="D134" s="36">
        <v>207</v>
      </c>
      <c r="E134" s="36">
        <v>37</v>
      </c>
      <c r="F134" s="36">
        <v>4873</v>
      </c>
      <c r="G134" s="36">
        <v>526</v>
      </c>
      <c r="H134" s="36">
        <v>271</v>
      </c>
      <c r="I134" s="36">
        <v>12</v>
      </c>
      <c r="J134" s="36">
        <v>110</v>
      </c>
      <c r="K134" s="36">
        <v>45</v>
      </c>
      <c r="L134" s="37">
        <f t="shared" si="14"/>
        <v>0.99246435845213854</v>
      </c>
      <c r="M134" s="37">
        <f t="shared" si="15"/>
        <v>0.53140096618357491</v>
      </c>
      <c r="N134" s="38">
        <f t="shared" si="16"/>
        <v>0.17874396135265699</v>
      </c>
      <c r="O134" s="38">
        <f t="shared" si="17"/>
        <v>0.10909090909090909</v>
      </c>
    </row>
    <row r="135" spans="1:15" ht="19.5" customHeight="1" x14ac:dyDescent="0.2">
      <c r="A135" s="8" t="s">
        <v>93</v>
      </c>
      <c r="B135" s="36">
        <v>15</v>
      </c>
      <c r="C135" s="36">
        <v>20</v>
      </c>
      <c r="D135" s="36">
        <v>166</v>
      </c>
      <c r="E135" s="36">
        <v>164</v>
      </c>
      <c r="F135" s="36">
        <v>2416</v>
      </c>
      <c r="G135" s="36">
        <v>287</v>
      </c>
      <c r="H135" s="36">
        <v>144</v>
      </c>
      <c r="I135" s="36">
        <v>11</v>
      </c>
      <c r="J135" s="36">
        <v>128</v>
      </c>
      <c r="K135" s="36">
        <v>25</v>
      </c>
      <c r="L135" s="37">
        <f t="shared" si="14"/>
        <v>0.93643410852713183</v>
      </c>
      <c r="M135" s="37">
        <f t="shared" si="15"/>
        <v>0.77108433734939763</v>
      </c>
      <c r="N135" s="38">
        <f t="shared" si="16"/>
        <v>0.98795180722891562</v>
      </c>
      <c r="O135" s="38">
        <f t="shared" si="17"/>
        <v>8.59375E-2</v>
      </c>
    </row>
    <row r="136" spans="1:15" ht="15.75" customHeight="1" x14ac:dyDescent="0.2">
      <c r="A136" s="8" t="s">
        <v>94</v>
      </c>
      <c r="B136" s="36">
        <v>11</v>
      </c>
      <c r="C136" s="36">
        <v>10</v>
      </c>
      <c r="D136" s="36">
        <v>177</v>
      </c>
      <c r="E136" s="36">
        <v>133</v>
      </c>
      <c r="F136" s="36">
        <v>3746</v>
      </c>
      <c r="G136" s="36">
        <v>139</v>
      </c>
      <c r="H136" s="36">
        <v>323</v>
      </c>
      <c r="I136" s="36">
        <v>3</v>
      </c>
      <c r="J136" s="36">
        <v>34</v>
      </c>
      <c r="K136" s="39">
        <v>39</v>
      </c>
      <c r="L136" s="37">
        <f t="shared" si="14"/>
        <v>0.96571281258056196</v>
      </c>
      <c r="M136" s="37">
        <f t="shared" si="15"/>
        <v>0.19209039548022599</v>
      </c>
      <c r="N136" s="38">
        <f t="shared" si="16"/>
        <v>0.75141242937853103</v>
      </c>
      <c r="O136" s="38">
        <f t="shared" si="17"/>
        <v>8.8235294117647065E-2</v>
      </c>
    </row>
    <row r="137" spans="1:15" ht="12.75" customHeight="1" x14ac:dyDescent="0.2">
      <c r="A137" s="8" t="s">
        <v>95</v>
      </c>
      <c r="B137" s="39">
        <v>3</v>
      </c>
      <c r="C137" s="36">
        <v>6</v>
      </c>
      <c r="D137" s="36">
        <v>115</v>
      </c>
      <c r="E137" s="36">
        <v>69</v>
      </c>
      <c r="F137" s="36">
        <v>1912</v>
      </c>
      <c r="G137" s="36">
        <v>0</v>
      </c>
      <c r="H137" s="36">
        <v>92</v>
      </c>
      <c r="I137" s="36">
        <v>2</v>
      </c>
      <c r="J137" s="36">
        <v>39</v>
      </c>
      <c r="K137" s="39">
        <v>1</v>
      </c>
      <c r="L137" s="37">
        <f t="shared" si="14"/>
        <v>0.96516910651186272</v>
      </c>
      <c r="M137" s="37">
        <f t="shared" si="15"/>
        <v>0.33913043478260868</v>
      </c>
      <c r="N137" s="38">
        <f t="shared" si="16"/>
        <v>0.6</v>
      </c>
      <c r="O137" s="38">
        <f t="shared" si="17"/>
        <v>5.128205128205128E-2</v>
      </c>
    </row>
    <row r="138" spans="1:15" ht="12.75" customHeight="1" x14ac:dyDescent="0.2">
      <c r="A138" s="8" t="s">
        <v>96</v>
      </c>
      <c r="B138" s="36">
        <v>0</v>
      </c>
      <c r="C138" s="36">
        <v>7</v>
      </c>
      <c r="D138" s="36">
        <v>128</v>
      </c>
      <c r="E138" s="36">
        <v>100</v>
      </c>
      <c r="F138" s="36">
        <v>2215</v>
      </c>
      <c r="G138" s="36">
        <v>28</v>
      </c>
      <c r="H138" s="36">
        <v>135</v>
      </c>
      <c r="I138" s="36">
        <v>18</v>
      </c>
      <c r="J138" s="36">
        <v>80</v>
      </c>
      <c r="K138" s="36">
        <v>21</v>
      </c>
      <c r="L138" s="37">
        <f t="shared" si="14"/>
        <v>0.95680345572354208</v>
      </c>
      <c r="M138" s="37">
        <f t="shared" si="15"/>
        <v>0.625</v>
      </c>
      <c r="N138" s="38">
        <f t="shared" si="16"/>
        <v>0.78125</v>
      </c>
      <c r="O138" s="38">
        <f t="shared" si="17"/>
        <v>0.22500000000000001</v>
      </c>
    </row>
    <row r="139" spans="1:15" ht="12.75" customHeight="1" x14ac:dyDescent="0.2">
      <c r="A139" s="8" t="s">
        <v>97</v>
      </c>
      <c r="B139" s="36">
        <v>1</v>
      </c>
      <c r="C139" s="36">
        <v>8</v>
      </c>
      <c r="D139" s="36">
        <v>118</v>
      </c>
      <c r="E139" s="36">
        <v>54</v>
      </c>
      <c r="F139" s="36">
        <v>2021</v>
      </c>
      <c r="G139" s="36">
        <v>52</v>
      </c>
      <c r="H139" s="36">
        <v>98</v>
      </c>
      <c r="I139" s="36">
        <v>11</v>
      </c>
      <c r="J139" s="36">
        <v>36</v>
      </c>
      <c r="K139" s="36">
        <v>23</v>
      </c>
      <c r="L139" s="37">
        <f t="shared" si="14"/>
        <v>0.97397590361445785</v>
      </c>
      <c r="M139" s="37">
        <f t="shared" si="15"/>
        <v>0.30508474576271188</v>
      </c>
      <c r="N139" s="38">
        <f t="shared" si="16"/>
        <v>0.4576271186440678</v>
      </c>
      <c r="O139" s="38">
        <f t="shared" si="17"/>
        <v>0.30555555555555558</v>
      </c>
    </row>
    <row r="140" spans="1:15" ht="12.75" customHeight="1" x14ac:dyDescent="0.2">
      <c r="A140" s="8" t="s">
        <v>98</v>
      </c>
      <c r="B140" s="36">
        <v>16</v>
      </c>
      <c r="C140" s="36">
        <v>32</v>
      </c>
      <c r="D140" s="36">
        <v>38</v>
      </c>
      <c r="E140" s="36">
        <v>40</v>
      </c>
      <c r="F140" s="36">
        <v>1423</v>
      </c>
      <c r="G140" s="36">
        <v>1</v>
      </c>
      <c r="H140" s="36">
        <v>103</v>
      </c>
      <c r="I140" s="39">
        <v>0</v>
      </c>
      <c r="J140" s="36">
        <v>15</v>
      </c>
      <c r="K140" s="36">
        <v>9</v>
      </c>
      <c r="L140" s="37">
        <f t="shared" si="14"/>
        <v>0.97265892002734111</v>
      </c>
      <c r="M140" s="37">
        <f t="shared" si="15"/>
        <v>0.39473684210526316</v>
      </c>
      <c r="N140" s="38">
        <f t="shared" si="16"/>
        <v>1.0526315789473684</v>
      </c>
      <c r="O140" s="38" t="s">
        <v>16</v>
      </c>
    </row>
    <row r="141" spans="1:15" ht="15.75" customHeight="1" x14ac:dyDescent="0.2">
      <c r="A141" s="8" t="s">
        <v>99</v>
      </c>
      <c r="B141" s="36">
        <v>18</v>
      </c>
      <c r="C141" s="36">
        <v>20</v>
      </c>
      <c r="D141" s="36">
        <v>114</v>
      </c>
      <c r="E141" s="36">
        <v>68</v>
      </c>
      <c r="F141" s="36">
        <v>2344</v>
      </c>
      <c r="G141" s="36">
        <v>130</v>
      </c>
      <c r="H141" s="36">
        <v>127</v>
      </c>
      <c r="I141" s="39">
        <v>15</v>
      </c>
      <c r="J141" s="36">
        <v>70</v>
      </c>
      <c r="K141" s="36">
        <v>22</v>
      </c>
      <c r="L141" s="37">
        <f t="shared" si="14"/>
        <v>0.97180762852404645</v>
      </c>
      <c r="M141" s="37">
        <f t="shared" si="15"/>
        <v>0.61403508771929827</v>
      </c>
      <c r="N141" s="38">
        <f t="shared" si="16"/>
        <v>0.59649122807017541</v>
      </c>
      <c r="O141" s="38">
        <f t="shared" ref="O141:O146" si="18">IF(J141=0,0%,I141/J141)</f>
        <v>0.21428571428571427</v>
      </c>
    </row>
    <row r="142" spans="1:15" ht="15.75" customHeight="1" x14ac:dyDescent="0.2">
      <c r="A142" s="8" t="s">
        <v>100</v>
      </c>
      <c r="B142" s="36">
        <v>16</v>
      </c>
      <c r="C142" s="36">
        <v>15</v>
      </c>
      <c r="D142" s="36">
        <v>220</v>
      </c>
      <c r="E142" s="36">
        <v>136</v>
      </c>
      <c r="F142" s="36">
        <v>3223</v>
      </c>
      <c r="G142" s="36">
        <v>212</v>
      </c>
      <c r="H142" s="36">
        <v>347</v>
      </c>
      <c r="I142" s="36">
        <v>20</v>
      </c>
      <c r="J142" s="36">
        <v>191</v>
      </c>
      <c r="K142" s="36">
        <v>62</v>
      </c>
      <c r="L142" s="37">
        <f t="shared" si="14"/>
        <v>0.95951175945221789</v>
      </c>
      <c r="M142" s="37">
        <f t="shared" si="15"/>
        <v>0.86818181818181817</v>
      </c>
      <c r="N142" s="38">
        <f t="shared" si="16"/>
        <v>0.61818181818181817</v>
      </c>
      <c r="O142" s="38">
        <f t="shared" si="18"/>
        <v>0.10471204188481675</v>
      </c>
    </row>
    <row r="143" spans="1:15" ht="15.75" customHeight="1" x14ac:dyDescent="0.2">
      <c r="A143" s="8" t="s">
        <v>101</v>
      </c>
      <c r="B143" s="36">
        <v>6</v>
      </c>
      <c r="C143" s="39">
        <v>3</v>
      </c>
      <c r="D143" s="36">
        <v>89</v>
      </c>
      <c r="E143" s="36">
        <v>52</v>
      </c>
      <c r="F143" s="36">
        <v>1428</v>
      </c>
      <c r="G143" s="36">
        <v>113</v>
      </c>
      <c r="H143" s="36">
        <v>232</v>
      </c>
      <c r="I143" s="36">
        <v>11</v>
      </c>
      <c r="J143" s="36">
        <v>67</v>
      </c>
      <c r="K143" s="36">
        <v>33</v>
      </c>
      <c r="L143" s="37">
        <f t="shared" si="14"/>
        <v>0.96486486486486489</v>
      </c>
      <c r="M143" s="37">
        <f t="shared" si="15"/>
        <v>0.7528089887640449</v>
      </c>
      <c r="N143" s="38">
        <f t="shared" si="16"/>
        <v>0.5842696629213483</v>
      </c>
      <c r="O143" s="38">
        <f t="shared" si="18"/>
        <v>0.16417910447761194</v>
      </c>
    </row>
    <row r="144" spans="1:15" ht="15.75" customHeight="1" x14ac:dyDescent="0.2">
      <c r="A144" s="8" t="s">
        <v>102</v>
      </c>
      <c r="B144" s="36">
        <v>5</v>
      </c>
      <c r="C144" s="36">
        <v>7</v>
      </c>
      <c r="D144" s="36">
        <v>105</v>
      </c>
      <c r="E144" s="36">
        <v>47</v>
      </c>
      <c r="F144" s="36">
        <v>1481</v>
      </c>
      <c r="G144" s="36">
        <v>149</v>
      </c>
      <c r="H144" s="36">
        <v>168</v>
      </c>
      <c r="I144" s="36">
        <v>15</v>
      </c>
      <c r="J144" s="36">
        <v>59</v>
      </c>
      <c r="K144" s="36">
        <v>8</v>
      </c>
      <c r="L144" s="37">
        <f t="shared" si="14"/>
        <v>0.96924083769633507</v>
      </c>
      <c r="M144" s="37">
        <f t="shared" si="15"/>
        <v>0.56190476190476191</v>
      </c>
      <c r="N144" s="38">
        <f t="shared" si="16"/>
        <v>0.44761904761904764</v>
      </c>
      <c r="O144" s="38">
        <f t="shared" si="18"/>
        <v>0.25423728813559321</v>
      </c>
    </row>
    <row r="145" spans="1:15" ht="15.75" customHeight="1" x14ac:dyDescent="0.2">
      <c r="A145" s="8" t="s">
        <v>103</v>
      </c>
      <c r="B145" s="36">
        <v>9</v>
      </c>
      <c r="C145" s="36">
        <v>3</v>
      </c>
      <c r="D145" s="36">
        <v>88</v>
      </c>
      <c r="E145" s="36">
        <v>131</v>
      </c>
      <c r="F145" s="36">
        <v>3673</v>
      </c>
      <c r="G145" s="36">
        <v>418</v>
      </c>
      <c r="H145" s="36">
        <v>437</v>
      </c>
      <c r="I145" s="36">
        <v>6</v>
      </c>
      <c r="J145" s="36">
        <v>96</v>
      </c>
      <c r="K145" s="39">
        <v>7</v>
      </c>
      <c r="L145" s="37">
        <f t="shared" si="14"/>
        <v>0.96556256572029442</v>
      </c>
      <c r="M145" s="37">
        <f t="shared" si="15"/>
        <v>1.0909090909090908</v>
      </c>
      <c r="N145" s="38">
        <f t="shared" si="16"/>
        <v>1.4886363636363635</v>
      </c>
      <c r="O145" s="38">
        <f t="shared" si="18"/>
        <v>6.25E-2</v>
      </c>
    </row>
    <row r="146" spans="1:15" ht="15.75" customHeight="1" x14ac:dyDescent="0.2">
      <c r="A146" s="8" t="s">
        <v>104</v>
      </c>
      <c r="B146" s="36">
        <v>5</v>
      </c>
      <c r="C146" s="36">
        <v>10</v>
      </c>
      <c r="D146" s="36">
        <v>161</v>
      </c>
      <c r="E146" s="36">
        <v>159</v>
      </c>
      <c r="F146" s="36">
        <v>3469</v>
      </c>
      <c r="G146" s="36">
        <v>33</v>
      </c>
      <c r="H146" s="36">
        <v>401</v>
      </c>
      <c r="I146" s="36">
        <v>22</v>
      </c>
      <c r="J146" s="36">
        <v>119</v>
      </c>
      <c r="K146" s="36">
        <v>45</v>
      </c>
      <c r="L146" s="37">
        <f t="shared" si="14"/>
        <v>0.95617420066152148</v>
      </c>
      <c r="M146" s="37">
        <f t="shared" si="15"/>
        <v>0.73913043478260865</v>
      </c>
      <c r="N146" s="38">
        <f t="shared" si="16"/>
        <v>0.98757763975155277</v>
      </c>
      <c r="O146" s="38">
        <f t="shared" si="18"/>
        <v>0.18487394957983194</v>
      </c>
    </row>
    <row r="147" spans="1:15" ht="15.75" customHeight="1" x14ac:dyDescent="0.2">
      <c r="A147" s="8" t="s">
        <v>105</v>
      </c>
      <c r="B147" s="36">
        <v>15</v>
      </c>
      <c r="C147" s="36">
        <v>9</v>
      </c>
      <c r="D147" s="36">
        <v>15</v>
      </c>
      <c r="E147" s="36">
        <v>24</v>
      </c>
      <c r="F147" s="36">
        <v>1470</v>
      </c>
      <c r="G147" s="36">
        <v>10</v>
      </c>
      <c r="H147" s="36">
        <v>105</v>
      </c>
      <c r="I147" s="39">
        <v>0</v>
      </c>
      <c r="J147" s="36">
        <v>21</v>
      </c>
      <c r="K147" s="36">
        <v>14</v>
      </c>
      <c r="L147" s="37">
        <f t="shared" si="14"/>
        <v>0.98393574297188757</v>
      </c>
      <c r="M147" s="37">
        <f t="shared" si="15"/>
        <v>1.4</v>
      </c>
      <c r="N147" s="38">
        <f t="shared" si="16"/>
        <v>1.6</v>
      </c>
      <c r="O147" s="38" t="s">
        <v>16</v>
      </c>
    </row>
    <row r="148" spans="1:15" ht="12.75" customHeight="1" x14ac:dyDescent="0.2">
      <c r="A148" s="8" t="s">
        <v>106</v>
      </c>
      <c r="B148" s="36">
        <v>6</v>
      </c>
      <c r="C148" s="36">
        <v>5</v>
      </c>
      <c r="D148" s="36">
        <v>94</v>
      </c>
      <c r="E148" s="36">
        <v>71</v>
      </c>
      <c r="F148" s="36">
        <v>1612</v>
      </c>
      <c r="G148" s="36">
        <v>157</v>
      </c>
      <c r="H148" s="36">
        <v>265</v>
      </c>
      <c r="I148" s="36">
        <v>4</v>
      </c>
      <c r="J148" s="36">
        <v>119</v>
      </c>
      <c r="K148" s="36">
        <v>11</v>
      </c>
      <c r="L148" s="37">
        <f t="shared" si="14"/>
        <v>0.95781342840166372</v>
      </c>
      <c r="M148" s="37">
        <f t="shared" si="15"/>
        <v>1.2659574468085106</v>
      </c>
      <c r="N148" s="38">
        <f t="shared" si="16"/>
        <v>0.75531914893617025</v>
      </c>
      <c r="O148" s="38">
        <f t="shared" ref="O148:O149" si="19">IF(J148=0,0%,I148/J148)</f>
        <v>3.3613445378151259E-2</v>
      </c>
    </row>
    <row r="149" spans="1:15" ht="12.75" customHeight="1" x14ac:dyDescent="0.2">
      <c r="A149" s="8" t="s">
        <v>107</v>
      </c>
      <c r="B149" s="36">
        <v>1</v>
      </c>
      <c r="C149" s="36">
        <v>5</v>
      </c>
      <c r="D149" s="36">
        <v>120</v>
      </c>
      <c r="E149" s="36">
        <v>68</v>
      </c>
      <c r="F149" s="36">
        <v>1931</v>
      </c>
      <c r="G149" s="36">
        <v>140</v>
      </c>
      <c r="H149" s="36">
        <v>145</v>
      </c>
      <c r="I149" s="36">
        <v>26</v>
      </c>
      <c r="J149" s="36">
        <v>165</v>
      </c>
      <c r="K149" s="36">
        <v>42</v>
      </c>
      <c r="L149" s="37">
        <f t="shared" si="14"/>
        <v>0.96598299149574784</v>
      </c>
      <c r="M149" s="37">
        <f t="shared" si="15"/>
        <v>1.375</v>
      </c>
      <c r="N149" s="38">
        <f t="shared" si="16"/>
        <v>0.56666666666666665</v>
      </c>
      <c r="O149" s="38">
        <f t="shared" si="19"/>
        <v>0.15757575757575756</v>
      </c>
    </row>
    <row r="150" spans="1:15" ht="12.75" customHeight="1" x14ac:dyDescent="0.2">
      <c r="A150" s="8" t="s">
        <v>108</v>
      </c>
      <c r="B150" s="36">
        <v>11</v>
      </c>
      <c r="C150" s="36">
        <v>5</v>
      </c>
      <c r="D150" s="36">
        <v>37</v>
      </c>
      <c r="E150" s="36">
        <v>7</v>
      </c>
      <c r="F150" s="36">
        <v>703</v>
      </c>
      <c r="G150" s="36">
        <v>1</v>
      </c>
      <c r="H150" s="36">
        <v>104</v>
      </c>
      <c r="I150" s="39">
        <v>0</v>
      </c>
      <c r="J150" s="36">
        <v>13</v>
      </c>
      <c r="K150" s="36">
        <v>17</v>
      </c>
      <c r="L150" s="37">
        <f t="shared" si="14"/>
        <v>0.99014084507042255</v>
      </c>
      <c r="M150" s="37">
        <f t="shared" si="15"/>
        <v>0.35135135135135137</v>
      </c>
      <c r="N150" s="38">
        <f t="shared" si="16"/>
        <v>0.1891891891891892</v>
      </c>
      <c r="O150" s="38" t="s">
        <v>16</v>
      </c>
    </row>
    <row r="151" spans="1:15" ht="15.75" customHeight="1" x14ac:dyDescent="0.2">
      <c r="A151" s="8" t="s">
        <v>109</v>
      </c>
      <c r="B151" s="36">
        <v>4</v>
      </c>
      <c r="C151" s="36">
        <v>9</v>
      </c>
      <c r="D151" s="36">
        <v>151</v>
      </c>
      <c r="E151" s="36">
        <v>114</v>
      </c>
      <c r="F151" s="36">
        <v>2667</v>
      </c>
      <c r="G151" s="36">
        <v>206</v>
      </c>
      <c r="H151" s="36">
        <v>162</v>
      </c>
      <c r="I151" s="36">
        <v>5</v>
      </c>
      <c r="J151" s="36">
        <v>78</v>
      </c>
      <c r="K151" s="36">
        <v>34</v>
      </c>
      <c r="L151" s="37">
        <f t="shared" si="14"/>
        <v>0.95900755124056092</v>
      </c>
      <c r="M151" s="37">
        <f t="shared" si="15"/>
        <v>0.51655629139072845</v>
      </c>
      <c r="N151" s="38">
        <f t="shared" si="16"/>
        <v>0.75496688741721851</v>
      </c>
      <c r="O151" s="38">
        <f t="shared" ref="O151:O156" si="20">IF(J151=0,0%,I151/J151)</f>
        <v>6.4102564102564097E-2</v>
      </c>
    </row>
    <row r="152" spans="1:15" ht="15.75" customHeight="1" x14ac:dyDescent="0.2">
      <c r="A152" s="8" t="s">
        <v>110</v>
      </c>
      <c r="B152" s="36">
        <v>6</v>
      </c>
      <c r="C152" s="36">
        <v>14</v>
      </c>
      <c r="D152" s="36">
        <v>121</v>
      </c>
      <c r="E152" s="36">
        <v>106</v>
      </c>
      <c r="F152" s="36">
        <v>2767</v>
      </c>
      <c r="G152" s="36">
        <v>204</v>
      </c>
      <c r="H152" s="36">
        <v>160</v>
      </c>
      <c r="I152" s="36">
        <v>8</v>
      </c>
      <c r="J152" s="36">
        <v>89</v>
      </c>
      <c r="K152" s="36">
        <v>32</v>
      </c>
      <c r="L152" s="37">
        <f t="shared" si="14"/>
        <v>0.96310476853463278</v>
      </c>
      <c r="M152" s="37">
        <f t="shared" si="15"/>
        <v>0.73553719008264462</v>
      </c>
      <c r="N152" s="38">
        <f t="shared" si="16"/>
        <v>0.87603305785123964</v>
      </c>
      <c r="O152" s="38">
        <f t="shared" si="20"/>
        <v>8.98876404494382E-2</v>
      </c>
    </row>
    <row r="153" spans="1:15" ht="15.75" customHeight="1" x14ac:dyDescent="0.2">
      <c r="A153" s="8" t="s">
        <v>111</v>
      </c>
      <c r="B153" s="36">
        <v>5</v>
      </c>
      <c r="C153" s="36">
        <v>0</v>
      </c>
      <c r="D153" s="36">
        <v>105</v>
      </c>
      <c r="E153" s="36">
        <v>70</v>
      </c>
      <c r="F153" s="36">
        <v>2131</v>
      </c>
      <c r="G153" s="36">
        <v>113</v>
      </c>
      <c r="H153" s="36">
        <v>176</v>
      </c>
      <c r="I153" s="39">
        <v>29</v>
      </c>
      <c r="J153" s="36">
        <v>126</v>
      </c>
      <c r="K153" s="36">
        <v>40</v>
      </c>
      <c r="L153" s="37">
        <f t="shared" si="14"/>
        <v>0.96819627442071787</v>
      </c>
      <c r="M153" s="37">
        <f t="shared" si="15"/>
        <v>1.2</v>
      </c>
      <c r="N153" s="38">
        <f t="shared" si="16"/>
        <v>0.66666666666666663</v>
      </c>
      <c r="O153" s="38">
        <f t="shared" si="20"/>
        <v>0.23015873015873015</v>
      </c>
    </row>
    <row r="154" spans="1:15" ht="24.75" customHeight="1" x14ac:dyDescent="0.2">
      <c r="A154" s="8" t="s">
        <v>112</v>
      </c>
      <c r="B154" s="36">
        <v>5</v>
      </c>
      <c r="C154" s="36">
        <v>7</v>
      </c>
      <c r="D154" s="36">
        <v>41</v>
      </c>
      <c r="E154" s="36">
        <v>37</v>
      </c>
      <c r="F154" s="36">
        <v>861</v>
      </c>
      <c r="G154" s="36">
        <v>0</v>
      </c>
      <c r="H154" s="36">
        <v>176</v>
      </c>
      <c r="I154" s="39">
        <v>3</v>
      </c>
      <c r="J154" s="36">
        <v>65</v>
      </c>
      <c r="K154" s="39">
        <v>10</v>
      </c>
      <c r="L154" s="37">
        <f t="shared" si="14"/>
        <v>0.95879732739420931</v>
      </c>
      <c r="M154" s="37">
        <f t="shared" si="15"/>
        <v>1.5853658536585367</v>
      </c>
      <c r="N154" s="38">
        <f t="shared" si="16"/>
        <v>0.90243902439024393</v>
      </c>
      <c r="O154" s="38">
        <f t="shared" si="20"/>
        <v>4.6153846153846156E-2</v>
      </c>
    </row>
    <row r="155" spans="1:15" ht="24.75" customHeight="1" x14ac:dyDescent="0.2">
      <c r="A155" s="8" t="s">
        <v>113</v>
      </c>
      <c r="B155" s="36">
        <v>5</v>
      </c>
      <c r="C155" s="36">
        <v>5</v>
      </c>
      <c r="D155" s="36">
        <v>67</v>
      </c>
      <c r="E155" s="36">
        <v>73</v>
      </c>
      <c r="F155" s="36">
        <v>1191</v>
      </c>
      <c r="G155" s="36">
        <v>134</v>
      </c>
      <c r="H155" s="36">
        <v>227</v>
      </c>
      <c r="I155" s="36">
        <v>12</v>
      </c>
      <c r="J155" s="36">
        <v>76</v>
      </c>
      <c r="K155" s="36">
        <v>0</v>
      </c>
      <c r="L155" s="37">
        <f t="shared" si="14"/>
        <v>0.942246835443038</v>
      </c>
      <c r="M155" s="37">
        <f t="shared" si="15"/>
        <v>1.1343283582089552</v>
      </c>
      <c r="N155" s="38">
        <f t="shared" si="16"/>
        <v>1.0895522388059702</v>
      </c>
      <c r="O155" s="38">
        <f t="shared" si="20"/>
        <v>0.15789473684210525</v>
      </c>
    </row>
    <row r="156" spans="1:15" ht="24.75" customHeight="1" x14ac:dyDescent="0.2">
      <c r="A156" s="8" t="s">
        <v>114</v>
      </c>
      <c r="B156" s="36">
        <v>5</v>
      </c>
      <c r="C156" s="36">
        <v>6</v>
      </c>
      <c r="D156" s="36">
        <v>77</v>
      </c>
      <c r="E156" s="36">
        <v>68</v>
      </c>
      <c r="F156" s="36">
        <v>1515</v>
      </c>
      <c r="G156" s="36">
        <v>264</v>
      </c>
      <c r="H156" s="36">
        <v>181</v>
      </c>
      <c r="I156" s="36">
        <v>15</v>
      </c>
      <c r="J156" s="36">
        <v>107</v>
      </c>
      <c r="K156" s="36">
        <v>1</v>
      </c>
      <c r="L156" s="37">
        <f t="shared" si="14"/>
        <v>0.95704358812381551</v>
      </c>
      <c r="M156" s="37">
        <f t="shared" si="15"/>
        <v>1.3896103896103895</v>
      </c>
      <c r="N156" s="38">
        <f t="shared" si="16"/>
        <v>0.88311688311688308</v>
      </c>
      <c r="O156" s="38">
        <f t="shared" si="20"/>
        <v>0.14018691588785046</v>
      </c>
    </row>
    <row r="157" spans="1:15" ht="24.75" customHeight="1" x14ac:dyDescent="0.2">
      <c r="A157" s="8" t="s">
        <v>115</v>
      </c>
      <c r="B157" s="36">
        <v>18</v>
      </c>
      <c r="C157" s="36">
        <v>13</v>
      </c>
      <c r="D157" s="36">
        <v>49</v>
      </c>
      <c r="E157" s="36">
        <v>15</v>
      </c>
      <c r="F157" s="36">
        <v>907</v>
      </c>
      <c r="G157" s="36">
        <v>0</v>
      </c>
      <c r="H157" s="36">
        <v>136</v>
      </c>
      <c r="I157" s="39">
        <v>1</v>
      </c>
      <c r="J157" s="36">
        <v>8</v>
      </c>
      <c r="K157" s="36">
        <v>17</v>
      </c>
      <c r="L157" s="37">
        <f t="shared" si="14"/>
        <v>0.98373101952277653</v>
      </c>
      <c r="M157" s="37">
        <f t="shared" si="15"/>
        <v>0.16326530612244897</v>
      </c>
      <c r="N157" s="38">
        <f t="shared" si="16"/>
        <v>0.30612244897959184</v>
      </c>
      <c r="O157" s="38" t="s">
        <v>16</v>
      </c>
    </row>
    <row r="158" spans="1:15" ht="22.5" customHeight="1" x14ac:dyDescent="0.2">
      <c r="A158" s="8" t="s">
        <v>116</v>
      </c>
      <c r="B158" s="36">
        <v>8</v>
      </c>
      <c r="C158" s="36">
        <v>2</v>
      </c>
      <c r="D158" s="36">
        <v>72</v>
      </c>
      <c r="E158" s="36">
        <v>62</v>
      </c>
      <c r="F158" s="36">
        <v>1788</v>
      </c>
      <c r="G158" s="36">
        <v>251</v>
      </c>
      <c r="H158" s="36">
        <v>216</v>
      </c>
      <c r="I158" s="39">
        <v>5</v>
      </c>
      <c r="J158" s="36">
        <v>132</v>
      </c>
      <c r="K158" s="39">
        <v>2</v>
      </c>
      <c r="L158" s="37">
        <f t="shared" si="14"/>
        <v>0.9664864864864865</v>
      </c>
      <c r="M158" s="37">
        <f t="shared" si="15"/>
        <v>1.8333333333333333</v>
      </c>
      <c r="N158" s="38">
        <f t="shared" si="16"/>
        <v>0.86111111111111116</v>
      </c>
      <c r="O158" s="38">
        <f t="shared" ref="O158:O159" si="21">IF(J158=0,0%,I158/J158)</f>
        <v>3.787878787878788E-2</v>
      </c>
    </row>
    <row r="159" spans="1:15" ht="21.75" customHeight="1" x14ac:dyDescent="0.2">
      <c r="A159" s="8" t="s">
        <v>117</v>
      </c>
      <c r="B159" s="36">
        <v>9</v>
      </c>
      <c r="C159" s="36">
        <v>12</v>
      </c>
      <c r="D159" s="36">
        <v>111</v>
      </c>
      <c r="E159" s="36">
        <v>57</v>
      </c>
      <c r="F159" s="36">
        <v>4256</v>
      </c>
      <c r="G159" s="36">
        <v>143</v>
      </c>
      <c r="H159" s="36">
        <v>95</v>
      </c>
      <c r="I159" s="36">
        <v>17</v>
      </c>
      <c r="J159" s="36">
        <v>70</v>
      </c>
      <c r="K159" s="36">
        <v>19</v>
      </c>
      <c r="L159" s="37">
        <f t="shared" si="14"/>
        <v>0.986784140969163</v>
      </c>
      <c r="M159" s="37">
        <f t="shared" si="15"/>
        <v>0.63063063063063063</v>
      </c>
      <c r="N159" s="38">
        <f t="shared" si="16"/>
        <v>0.51351351351351349</v>
      </c>
      <c r="O159" s="38">
        <f t="shared" si="21"/>
        <v>0.24285714285714285</v>
      </c>
    </row>
    <row r="160" spans="1:15" ht="21.75" customHeight="1" x14ac:dyDescent="0.2">
      <c r="A160" s="8" t="s">
        <v>118</v>
      </c>
      <c r="B160" s="36">
        <v>13</v>
      </c>
      <c r="C160" s="36">
        <v>5</v>
      </c>
      <c r="D160" s="36">
        <v>62</v>
      </c>
      <c r="E160" s="36">
        <v>18</v>
      </c>
      <c r="F160" s="36">
        <v>856</v>
      </c>
      <c r="G160" s="36">
        <v>14</v>
      </c>
      <c r="H160" s="36">
        <v>105</v>
      </c>
      <c r="I160" s="39">
        <v>0</v>
      </c>
      <c r="J160" s="36">
        <v>9</v>
      </c>
      <c r="K160" s="36">
        <v>12</v>
      </c>
      <c r="L160" s="37">
        <f t="shared" si="14"/>
        <v>0.97940503432494275</v>
      </c>
      <c r="M160" s="37">
        <f t="shared" si="15"/>
        <v>0.14516129032258066</v>
      </c>
      <c r="N160" s="38">
        <f t="shared" si="16"/>
        <v>0.29032258064516131</v>
      </c>
      <c r="O160" s="38" t="s">
        <v>16</v>
      </c>
    </row>
    <row r="161" spans="1:15" ht="15.75" customHeight="1" x14ac:dyDescent="0.2">
      <c r="A161" s="8" t="s">
        <v>119</v>
      </c>
      <c r="B161" s="36">
        <v>10</v>
      </c>
      <c r="C161" s="36">
        <v>2</v>
      </c>
      <c r="D161" s="36">
        <v>146</v>
      </c>
      <c r="E161" s="36">
        <v>25</v>
      </c>
      <c r="F161" s="36">
        <v>2015</v>
      </c>
      <c r="G161" s="36">
        <v>135</v>
      </c>
      <c r="H161" s="36">
        <v>166</v>
      </c>
      <c r="I161" s="36">
        <v>5</v>
      </c>
      <c r="J161" s="36">
        <v>29</v>
      </c>
      <c r="K161" s="36">
        <v>25</v>
      </c>
      <c r="L161" s="37">
        <f t="shared" si="14"/>
        <v>0.98774509803921573</v>
      </c>
      <c r="M161" s="37">
        <f t="shared" si="15"/>
        <v>0.19863013698630136</v>
      </c>
      <c r="N161" s="38">
        <f t="shared" si="16"/>
        <v>0.17123287671232876</v>
      </c>
      <c r="O161" s="38">
        <f t="shared" ref="O161:O162" si="22">IF(J161=0,0%,I161/J161)</f>
        <v>0.17241379310344829</v>
      </c>
    </row>
    <row r="162" spans="1:15" ht="17.25" customHeight="1" x14ac:dyDescent="0.2">
      <c r="A162" s="14" t="s">
        <v>120</v>
      </c>
      <c r="B162" s="15">
        <f t="shared" ref="B162:K162" si="23">SUM(B124:B161)</f>
        <v>354</v>
      </c>
      <c r="C162" s="15">
        <f t="shared" si="23"/>
        <v>356</v>
      </c>
      <c r="D162" s="15">
        <f t="shared" si="23"/>
        <v>4123</v>
      </c>
      <c r="E162" s="15">
        <f t="shared" si="23"/>
        <v>2849</v>
      </c>
      <c r="F162" s="15">
        <f t="shared" si="23"/>
        <v>92738</v>
      </c>
      <c r="G162" s="15">
        <f t="shared" si="23"/>
        <v>5100</v>
      </c>
      <c r="H162" s="15">
        <f t="shared" si="23"/>
        <v>6707</v>
      </c>
      <c r="I162" s="15">
        <f t="shared" si="23"/>
        <v>455</v>
      </c>
      <c r="J162" s="15">
        <f t="shared" si="23"/>
        <v>3235</v>
      </c>
      <c r="K162" s="15">
        <f t="shared" si="23"/>
        <v>869</v>
      </c>
      <c r="L162" s="16">
        <f t="shared" si="14"/>
        <v>0.97019469174678563</v>
      </c>
      <c r="M162" s="16">
        <f t="shared" si="15"/>
        <v>0.7846228474411836</v>
      </c>
      <c r="N162" s="17">
        <f t="shared" si="16"/>
        <v>0.69100169779286924</v>
      </c>
      <c r="O162" s="17">
        <f t="shared" si="22"/>
        <v>0.14064914992272023</v>
      </c>
    </row>
    <row r="163" spans="1:15" ht="132" customHeight="1" x14ac:dyDescent="0.2">
      <c r="A163" s="4" t="s">
        <v>121</v>
      </c>
      <c r="B163" s="5" t="s">
        <v>1</v>
      </c>
      <c r="C163" s="5" t="s">
        <v>2</v>
      </c>
      <c r="D163" s="5" t="s">
        <v>3</v>
      </c>
      <c r="E163" s="5" t="s">
        <v>4</v>
      </c>
      <c r="F163" s="5" t="s">
        <v>5</v>
      </c>
      <c r="G163" s="5" t="s">
        <v>6</v>
      </c>
      <c r="H163" s="5" t="s">
        <v>7</v>
      </c>
      <c r="I163" s="5" t="s">
        <v>8</v>
      </c>
      <c r="J163" s="5" t="s">
        <v>9</v>
      </c>
      <c r="K163" s="5" t="s">
        <v>10</v>
      </c>
      <c r="L163" s="6" t="s">
        <v>11</v>
      </c>
      <c r="M163" s="6" t="s">
        <v>12</v>
      </c>
      <c r="N163" s="7" t="s">
        <v>13</v>
      </c>
      <c r="O163" s="7" t="s">
        <v>14</v>
      </c>
    </row>
    <row r="164" spans="1:15" ht="17.25" customHeight="1" x14ac:dyDescent="0.2">
      <c r="A164" s="8" t="s">
        <v>122</v>
      </c>
      <c r="B164" s="36">
        <v>8</v>
      </c>
      <c r="C164" s="36">
        <v>5</v>
      </c>
      <c r="D164" s="36">
        <v>94</v>
      </c>
      <c r="E164" s="36">
        <v>39</v>
      </c>
      <c r="F164" s="36">
        <v>1357</v>
      </c>
      <c r="G164" s="36">
        <v>109</v>
      </c>
      <c r="H164" s="36">
        <v>133</v>
      </c>
      <c r="I164" s="39">
        <v>18</v>
      </c>
      <c r="J164" s="36">
        <v>80</v>
      </c>
      <c r="K164" s="36">
        <v>57</v>
      </c>
      <c r="L164" s="37">
        <f t="shared" ref="L164:L193" si="24">((F164)/(E164+F164))</f>
        <v>0.97206303724928367</v>
      </c>
      <c r="M164" s="37">
        <f t="shared" ref="M164:M193" si="25">IF(D164=0,0%,(J164)/D164)</f>
        <v>0.85106382978723405</v>
      </c>
      <c r="N164" s="38">
        <f t="shared" ref="N164:N193" si="26">IF(D164=0,0%,(E164)/D164)</f>
        <v>0.41489361702127658</v>
      </c>
      <c r="O164" s="38">
        <f t="shared" ref="O164:O193" si="27">IF(J164=0,0%,I164/J164)</f>
        <v>0.22500000000000001</v>
      </c>
    </row>
    <row r="165" spans="1:15" ht="17.25" customHeight="1" x14ac:dyDescent="0.2">
      <c r="A165" s="8" t="s">
        <v>123</v>
      </c>
      <c r="B165" s="36">
        <v>3</v>
      </c>
      <c r="C165" s="36">
        <v>10</v>
      </c>
      <c r="D165" s="36">
        <v>68</v>
      </c>
      <c r="E165" s="36">
        <v>57</v>
      </c>
      <c r="F165" s="36">
        <v>2418</v>
      </c>
      <c r="G165" s="36">
        <v>46</v>
      </c>
      <c r="H165" s="36">
        <v>70</v>
      </c>
      <c r="I165" s="36">
        <v>8</v>
      </c>
      <c r="J165" s="36">
        <v>57</v>
      </c>
      <c r="K165" s="36">
        <v>18</v>
      </c>
      <c r="L165" s="37">
        <f t="shared" si="24"/>
        <v>0.97696969696969693</v>
      </c>
      <c r="M165" s="37">
        <f t="shared" si="25"/>
        <v>0.83823529411764708</v>
      </c>
      <c r="N165" s="38">
        <f t="shared" si="26"/>
        <v>0.83823529411764708</v>
      </c>
      <c r="O165" s="38">
        <f t="shared" si="27"/>
        <v>0.14035087719298245</v>
      </c>
    </row>
    <row r="166" spans="1:15" ht="17.25" customHeight="1" x14ac:dyDescent="0.2">
      <c r="A166" s="8" t="s">
        <v>124</v>
      </c>
      <c r="B166" s="36">
        <v>11</v>
      </c>
      <c r="C166" s="36">
        <v>15</v>
      </c>
      <c r="D166" s="36">
        <v>97</v>
      </c>
      <c r="E166" s="36">
        <v>62</v>
      </c>
      <c r="F166" s="36">
        <v>1738</v>
      </c>
      <c r="G166" s="36">
        <v>159</v>
      </c>
      <c r="H166" s="36">
        <v>110</v>
      </c>
      <c r="I166" s="36">
        <v>8</v>
      </c>
      <c r="J166" s="36">
        <v>44</v>
      </c>
      <c r="K166" s="36">
        <v>16</v>
      </c>
      <c r="L166" s="37">
        <f t="shared" si="24"/>
        <v>0.9655555555555555</v>
      </c>
      <c r="M166" s="37">
        <f t="shared" si="25"/>
        <v>0.45360824742268041</v>
      </c>
      <c r="N166" s="38">
        <f t="shared" si="26"/>
        <v>0.63917525773195871</v>
      </c>
      <c r="O166" s="38">
        <f t="shared" si="27"/>
        <v>0.18181818181818182</v>
      </c>
    </row>
    <row r="167" spans="1:15" ht="17.25" customHeight="1" x14ac:dyDescent="0.2">
      <c r="A167" s="8" t="s">
        <v>125</v>
      </c>
      <c r="B167" s="36">
        <v>8</v>
      </c>
      <c r="C167" s="36">
        <v>9</v>
      </c>
      <c r="D167" s="36">
        <v>117</v>
      </c>
      <c r="E167" s="36">
        <v>41</v>
      </c>
      <c r="F167" s="36">
        <v>1418</v>
      </c>
      <c r="G167" s="36">
        <v>120</v>
      </c>
      <c r="H167" s="36">
        <v>179</v>
      </c>
      <c r="I167" s="36">
        <v>8</v>
      </c>
      <c r="J167" s="36">
        <v>32</v>
      </c>
      <c r="K167" s="36">
        <v>9</v>
      </c>
      <c r="L167" s="37">
        <f t="shared" si="24"/>
        <v>0.97189856065798497</v>
      </c>
      <c r="M167" s="37">
        <f t="shared" si="25"/>
        <v>0.27350427350427353</v>
      </c>
      <c r="N167" s="38">
        <f t="shared" si="26"/>
        <v>0.3504273504273504</v>
      </c>
      <c r="O167" s="38">
        <f t="shared" si="27"/>
        <v>0.25</v>
      </c>
    </row>
    <row r="168" spans="1:15" ht="17.25" customHeight="1" x14ac:dyDescent="0.2">
      <c r="A168" s="8" t="s">
        <v>126</v>
      </c>
      <c r="B168" s="36">
        <v>16</v>
      </c>
      <c r="C168" s="36">
        <v>6</v>
      </c>
      <c r="D168" s="36">
        <v>202</v>
      </c>
      <c r="E168" s="36">
        <v>155</v>
      </c>
      <c r="F168" s="36">
        <v>1771</v>
      </c>
      <c r="G168" s="36">
        <v>54</v>
      </c>
      <c r="H168" s="36">
        <v>578</v>
      </c>
      <c r="I168" s="36">
        <v>13</v>
      </c>
      <c r="J168" s="36">
        <v>142</v>
      </c>
      <c r="K168" s="36">
        <v>25</v>
      </c>
      <c r="L168" s="37">
        <f t="shared" si="24"/>
        <v>0.91952232606438211</v>
      </c>
      <c r="M168" s="37">
        <f t="shared" si="25"/>
        <v>0.70297029702970293</v>
      </c>
      <c r="N168" s="38">
        <f t="shared" si="26"/>
        <v>0.76732673267326734</v>
      </c>
      <c r="O168" s="38">
        <f t="shared" si="27"/>
        <v>9.154929577464789E-2</v>
      </c>
    </row>
    <row r="169" spans="1:15" ht="17.25" customHeight="1" x14ac:dyDescent="0.2">
      <c r="A169" s="8" t="s">
        <v>127</v>
      </c>
      <c r="B169" s="36">
        <v>11</v>
      </c>
      <c r="C169" s="36">
        <v>2</v>
      </c>
      <c r="D169" s="36">
        <v>83</v>
      </c>
      <c r="E169" s="36">
        <v>26</v>
      </c>
      <c r="F169" s="36">
        <v>1662</v>
      </c>
      <c r="G169" s="36">
        <v>117</v>
      </c>
      <c r="H169" s="36">
        <v>161</v>
      </c>
      <c r="I169" s="36">
        <v>1</v>
      </c>
      <c r="J169" s="36">
        <v>59</v>
      </c>
      <c r="K169" s="36">
        <v>21</v>
      </c>
      <c r="L169" s="37">
        <f t="shared" si="24"/>
        <v>0.9845971563981043</v>
      </c>
      <c r="M169" s="37">
        <f t="shared" si="25"/>
        <v>0.71084337349397586</v>
      </c>
      <c r="N169" s="38">
        <f t="shared" si="26"/>
        <v>0.31325301204819278</v>
      </c>
      <c r="O169" s="38">
        <f t="shared" si="27"/>
        <v>1.6949152542372881E-2</v>
      </c>
    </row>
    <row r="170" spans="1:15" ht="17.25" customHeight="1" x14ac:dyDescent="0.2">
      <c r="A170" s="8" t="s">
        <v>128</v>
      </c>
      <c r="B170" s="36">
        <v>11</v>
      </c>
      <c r="C170" s="36">
        <v>17</v>
      </c>
      <c r="D170" s="36">
        <v>136</v>
      </c>
      <c r="E170" s="36">
        <v>116</v>
      </c>
      <c r="F170" s="36">
        <v>1890</v>
      </c>
      <c r="G170" s="36">
        <v>137</v>
      </c>
      <c r="H170" s="36">
        <v>122</v>
      </c>
      <c r="I170" s="36">
        <v>7</v>
      </c>
      <c r="J170" s="36">
        <v>43</v>
      </c>
      <c r="K170" s="36">
        <v>10</v>
      </c>
      <c r="L170" s="37">
        <f t="shared" si="24"/>
        <v>0.94217347956131603</v>
      </c>
      <c r="M170" s="37">
        <f t="shared" si="25"/>
        <v>0.31617647058823528</v>
      </c>
      <c r="N170" s="38">
        <f t="shared" si="26"/>
        <v>0.8529411764705882</v>
      </c>
      <c r="O170" s="38">
        <f t="shared" si="27"/>
        <v>0.16279069767441862</v>
      </c>
    </row>
    <row r="171" spans="1:15" ht="17.25" customHeight="1" x14ac:dyDescent="0.2">
      <c r="A171" s="8" t="s">
        <v>129</v>
      </c>
      <c r="B171" s="36">
        <v>9</v>
      </c>
      <c r="C171" s="36">
        <v>2</v>
      </c>
      <c r="D171" s="36">
        <v>107</v>
      </c>
      <c r="E171" s="36">
        <v>65</v>
      </c>
      <c r="F171" s="36">
        <v>2768</v>
      </c>
      <c r="G171" s="36">
        <v>203</v>
      </c>
      <c r="H171" s="36">
        <v>208</v>
      </c>
      <c r="I171" s="36">
        <v>17</v>
      </c>
      <c r="J171" s="36">
        <v>90</v>
      </c>
      <c r="K171" s="36">
        <v>50</v>
      </c>
      <c r="L171" s="37">
        <f t="shared" si="24"/>
        <v>0.97705612424991173</v>
      </c>
      <c r="M171" s="37">
        <f t="shared" si="25"/>
        <v>0.84112149532710279</v>
      </c>
      <c r="N171" s="38">
        <f t="shared" si="26"/>
        <v>0.60747663551401865</v>
      </c>
      <c r="O171" s="38">
        <f t="shared" si="27"/>
        <v>0.18888888888888888</v>
      </c>
    </row>
    <row r="172" spans="1:15" ht="17.25" customHeight="1" x14ac:dyDescent="0.2">
      <c r="A172" s="8" t="s">
        <v>130</v>
      </c>
      <c r="B172" s="36">
        <v>4</v>
      </c>
      <c r="C172" s="36">
        <v>25</v>
      </c>
      <c r="D172" s="36">
        <v>95</v>
      </c>
      <c r="E172" s="36">
        <v>129</v>
      </c>
      <c r="F172" s="36">
        <v>2645</v>
      </c>
      <c r="G172" s="36">
        <v>51</v>
      </c>
      <c r="H172" s="36">
        <v>168</v>
      </c>
      <c r="I172" s="36">
        <v>16</v>
      </c>
      <c r="J172" s="36">
        <v>106</v>
      </c>
      <c r="K172" s="36">
        <v>11</v>
      </c>
      <c r="L172" s="37">
        <f t="shared" si="24"/>
        <v>0.95349675558759917</v>
      </c>
      <c r="M172" s="37">
        <f t="shared" si="25"/>
        <v>1.1157894736842104</v>
      </c>
      <c r="N172" s="38">
        <f t="shared" si="26"/>
        <v>1.3578947368421053</v>
      </c>
      <c r="O172" s="38">
        <f t="shared" si="27"/>
        <v>0.15094339622641509</v>
      </c>
    </row>
    <row r="173" spans="1:15" ht="17.25" customHeight="1" x14ac:dyDescent="0.2">
      <c r="A173" s="8" t="s">
        <v>131</v>
      </c>
      <c r="B173" s="36">
        <v>2</v>
      </c>
      <c r="C173" s="36">
        <v>13</v>
      </c>
      <c r="D173" s="36">
        <v>46</v>
      </c>
      <c r="E173" s="36">
        <v>119</v>
      </c>
      <c r="F173" s="36">
        <v>1996</v>
      </c>
      <c r="G173" s="36">
        <v>28</v>
      </c>
      <c r="H173" s="36">
        <v>70</v>
      </c>
      <c r="I173" s="36">
        <v>8</v>
      </c>
      <c r="J173" s="36">
        <v>42</v>
      </c>
      <c r="K173" s="36">
        <v>39</v>
      </c>
      <c r="L173" s="37">
        <f t="shared" si="24"/>
        <v>0.94373522458628845</v>
      </c>
      <c r="M173" s="37">
        <f t="shared" si="25"/>
        <v>0.91304347826086951</v>
      </c>
      <c r="N173" s="38">
        <f t="shared" si="26"/>
        <v>2.5869565217391304</v>
      </c>
      <c r="O173" s="38">
        <f t="shared" si="27"/>
        <v>0.19047619047619047</v>
      </c>
    </row>
    <row r="174" spans="1:15" ht="17.25" customHeight="1" x14ac:dyDescent="0.2">
      <c r="A174" s="8" t="s">
        <v>132</v>
      </c>
      <c r="B174" s="36">
        <v>7</v>
      </c>
      <c r="C174" s="36">
        <v>3</v>
      </c>
      <c r="D174" s="36">
        <v>55</v>
      </c>
      <c r="E174" s="36">
        <v>37</v>
      </c>
      <c r="F174" s="36">
        <v>2724</v>
      </c>
      <c r="G174" s="36">
        <v>70</v>
      </c>
      <c r="H174" s="36">
        <v>233</v>
      </c>
      <c r="I174" s="36">
        <v>18</v>
      </c>
      <c r="J174" s="36">
        <v>101</v>
      </c>
      <c r="K174" s="36">
        <v>19</v>
      </c>
      <c r="L174" s="37">
        <f t="shared" si="24"/>
        <v>0.98659905831220573</v>
      </c>
      <c r="M174" s="37">
        <f t="shared" si="25"/>
        <v>1.8363636363636364</v>
      </c>
      <c r="N174" s="38">
        <f t="shared" si="26"/>
        <v>0.67272727272727273</v>
      </c>
      <c r="O174" s="38">
        <f t="shared" si="27"/>
        <v>0.17821782178217821</v>
      </c>
    </row>
    <row r="175" spans="1:15" ht="17.25" customHeight="1" x14ac:dyDescent="0.2">
      <c r="A175" s="8" t="s">
        <v>133</v>
      </c>
      <c r="B175" s="36">
        <v>11</v>
      </c>
      <c r="C175" s="36">
        <v>5</v>
      </c>
      <c r="D175" s="36">
        <v>77</v>
      </c>
      <c r="E175" s="36">
        <v>54</v>
      </c>
      <c r="F175" s="36">
        <v>3094</v>
      </c>
      <c r="G175" s="36">
        <v>50</v>
      </c>
      <c r="H175" s="36">
        <v>116</v>
      </c>
      <c r="I175" s="39">
        <v>28</v>
      </c>
      <c r="J175" s="36">
        <v>62</v>
      </c>
      <c r="K175" s="39">
        <v>2</v>
      </c>
      <c r="L175" s="37">
        <f t="shared" si="24"/>
        <v>0.98284625158831007</v>
      </c>
      <c r="M175" s="37">
        <f t="shared" si="25"/>
        <v>0.80519480519480524</v>
      </c>
      <c r="N175" s="38">
        <f t="shared" si="26"/>
        <v>0.70129870129870131</v>
      </c>
      <c r="O175" s="38">
        <f t="shared" si="27"/>
        <v>0.45161290322580644</v>
      </c>
    </row>
    <row r="176" spans="1:15" ht="17.25" customHeight="1" x14ac:dyDescent="0.2">
      <c r="A176" s="8" t="s">
        <v>134</v>
      </c>
      <c r="B176" s="36">
        <v>3</v>
      </c>
      <c r="C176" s="36">
        <v>6</v>
      </c>
      <c r="D176" s="36">
        <v>127</v>
      </c>
      <c r="E176" s="36">
        <v>74</v>
      </c>
      <c r="F176" s="36">
        <v>2127</v>
      </c>
      <c r="G176" s="36">
        <v>143</v>
      </c>
      <c r="H176" s="36">
        <v>135</v>
      </c>
      <c r="I176" s="36">
        <v>8</v>
      </c>
      <c r="J176" s="36">
        <v>70</v>
      </c>
      <c r="K176" s="39">
        <v>24</v>
      </c>
      <c r="L176" s="37">
        <f t="shared" si="24"/>
        <v>0.96637891867333026</v>
      </c>
      <c r="M176" s="37">
        <f t="shared" si="25"/>
        <v>0.55118110236220474</v>
      </c>
      <c r="N176" s="38">
        <f t="shared" si="26"/>
        <v>0.58267716535433067</v>
      </c>
      <c r="O176" s="38">
        <f t="shared" si="27"/>
        <v>0.11428571428571428</v>
      </c>
    </row>
    <row r="177" spans="1:15" ht="17.25" customHeight="1" x14ac:dyDescent="0.2">
      <c r="A177" s="8" t="s">
        <v>135</v>
      </c>
      <c r="B177" s="36">
        <v>12</v>
      </c>
      <c r="C177" s="36">
        <v>10</v>
      </c>
      <c r="D177" s="36">
        <v>97</v>
      </c>
      <c r="E177" s="36">
        <v>75</v>
      </c>
      <c r="F177" s="36">
        <v>1664</v>
      </c>
      <c r="G177" s="36">
        <v>57</v>
      </c>
      <c r="H177" s="36">
        <v>107</v>
      </c>
      <c r="I177" s="36">
        <v>11</v>
      </c>
      <c r="J177" s="36">
        <v>62</v>
      </c>
      <c r="K177" s="36">
        <v>20</v>
      </c>
      <c r="L177" s="37">
        <f t="shared" si="24"/>
        <v>0.95687176538240371</v>
      </c>
      <c r="M177" s="37">
        <f t="shared" si="25"/>
        <v>0.63917525773195871</v>
      </c>
      <c r="N177" s="38">
        <f t="shared" si="26"/>
        <v>0.77319587628865982</v>
      </c>
      <c r="O177" s="38">
        <f t="shared" si="27"/>
        <v>0.17741935483870969</v>
      </c>
    </row>
    <row r="178" spans="1:15" ht="17.25" customHeight="1" x14ac:dyDescent="0.2">
      <c r="A178" s="8" t="s">
        <v>136</v>
      </c>
      <c r="B178" s="36">
        <v>10</v>
      </c>
      <c r="C178" s="36">
        <v>20</v>
      </c>
      <c r="D178" s="36">
        <v>114</v>
      </c>
      <c r="E178" s="36">
        <v>34</v>
      </c>
      <c r="F178" s="36">
        <v>1548</v>
      </c>
      <c r="G178" s="36">
        <v>160</v>
      </c>
      <c r="H178" s="36">
        <v>194</v>
      </c>
      <c r="I178" s="39">
        <v>6</v>
      </c>
      <c r="J178" s="36">
        <v>79</v>
      </c>
      <c r="K178" s="36">
        <v>17</v>
      </c>
      <c r="L178" s="37">
        <f t="shared" si="24"/>
        <v>0.97850821744627059</v>
      </c>
      <c r="M178" s="37">
        <f t="shared" si="25"/>
        <v>0.69298245614035092</v>
      </c>
      <c r="N178" s="38">
        <f t="shared" si="26"/>
        <v>0.2982456140350877</v>
      </c>
      <c r="O178" s="38">
        <f t="shared" si="27"/>
        <v>7.5949367088607597E-2</v>
      </c>
    </row>
    <row r="179" spans="1:15" ht="17.25" customHeight="1" x14ac:dyDescent="0.2">
      <c r="A179" s="8" t="s">
        <v>137</v>
      </c>
      <c r="B179" s="36">
        <v>3</v>
      </c>
      <c r="C179" s="36">
        <v>6</v>
      </c>
      <c r="D179" s="36">
        <v>85</v>
      </c>
      <c r="E179" s="36">
        <v>32</v>
      </c>
      <c r="F179" s="36">
        <v>856</v>
      </c>
      <c r="G179" s="36">
        <v>53</v>
      </c>
      <c r="H179" s="36">
        <v>116</v>
      </c>
      <c r="I179" s="36">
        <v>10</v>
      </c>
      <c r="J179" s="36">
        <v>53</v>
      </c>
      <c r="K179" s="36">
        <v>15</v>
      </c>
      <c r="L179" s="37">
        <f t="shared" si="24"/>
        <v>0.963963963963964</v>
      </c>
      <c r="M179" s="37">
        <f t="shared" si="25"/>
        <v>0.62352941176470589</v>
      </c>
      <c r="N179" s="38">
        <f t="shared" si="26"/>
        <v>0.37647058823529411</v>
      </c>
      <c r="O179" s="38">
        <f t="shared" si="27"/>
        <v>0.18867924528301888</v>
      </c>
    </row>
    <row r="180" spans="1:15" ht="17.25" customHeight="1" x14ac:dyDescent="0.2">
      <c r="A180" s="8" t="s">
        <v>138</v>
      </c>
      <c r="B180" s="36">
        <v>9</v>
      </c>
      <c r="C180" s="36">
        <v>9</v>
      </c>
      <c r="D180" s="36">
        <v>76</v>
      </c>
      <c r="E180" s="36">
        <v>62</v>
      </c>
      <c r="F180" s="36">
        <v>1937</v>
      </c>
      <c r="G180" s="36">
        <v>41</v>
      </c>
      <c r="H180" s="36">
        <v>137</v>
      </c>
      <c r="I180" s="36">
        <v>14</v>
      </c>
      <c r="J180" s="36">
        <v>62</v>
      </c>
      <c r="K180" s="36">
        <v>11</v>
      </c>
      <c r="L180" s="37">
        <f t="shared" si="24"/>
        <v>0.96898449224612304</v>
      </c>
      <c r="M180" s="37">
        <f t="shared" si="25"/>
        <v>0.81578947368421051</v>
      </c>
      <c r="N180" s="38">
        <f t="shared" si="26"/>
        <v>0.81578947368421051</v>
      </c>
      <c r="O180" s="38">
        <f t="shared" si="27"/>
        <v>0.22580645161290322</v>
      </c>
    </row>
    <row r="181" spans="1:15" ht="17.25" customHeight="1" x14ac:dyDescent="0.2">
      <c r="A181" s="8" t="s">
        <v>139</v>
      </c>
      <c r="B181" s="36">
        <v>6</v>
      </c>
      <c r="C181" s="36">
        <v>2</v>
      </c>
      <c r="D181" s="36">
        <v>110</v>
      </c>
      <c r="E181" s="36">
        <v>48</v>
      </c>
      <c r="F181" s="36">
        <v>1848</v>
      </c>
      <c r="G181" s="36">
        <v>48</v>
      </c>
      <c r="H181" s="36">
        <v>250</v>
      </c>
      <c r="I181" s="36">
        <v>21</v>
      </c>
      <c r="J181" s="36">
        <v>49</v>
      </c>
      <c r="K181" s="36">
        <v>21</v>
      </c>
      <c r="L181" s="37">
        <f t="shared" si="24"/>
        <v>0.97468354430379744</v>
      </c>
      <c r="M181" s="37">
        <f t="shared" si="25"/>
        <v>0.44545454545454544</v>
      </c>
      <c r="N181" s="38">
        <f t="shared" si="26"/>
        <v>0.43636363636363634</v>
      </c>
      <c r="O181" s="38">
        <f t="shared" si="27"/>
        <v>0.42857142857142855</v>
      </c>
    </row>
    <row r="182" spans="1:15" ht="17.25" customHeight="1" x14ac:dyDescent="0.2">
      <c r="A182" s="8" t="s">
        <v>140</v>
      </c>
      <c r="B182" s="36">
        <v>7</v>
      </c>
      <c r="C182" s="36">
        <v>2</v>
      </c>
      <c r="D182" s="36">
        <v>177</v>
      </c>
      <c r="E182" s="36">
        <v>167</v>
      </c>
      <c r="F182" s="36">
        <v>4325</v>
      </c>
      <c r="G182" s="36">
        <v>51</v>
      </c>
      <c r="H182" s="36">
        <v>221</v>
      </c>
      <c r="I182" s="39">
        <v>38</v>
      </c>
      <c r="J182" s="36">
        <v>155</v>
      </c>
      <c r="K182" s="36">
        <v>42</v>
      </c>
      <c r="L182" s="37">
        <f t="shared" si="24"/>
        <v>0.96282279608192345</v>
      </c>
      <c r="M182" s="37">
        <f t="shared" si="25"/>
        <v>0.87570621468926557</v>
      </c>
      <c r="N182" s="38">
        <f t="shared" si="26"/>
        <v>0.94350282485875703</v>
      </c>
      <c r="O182" s="38">
        <f t="shared" si="27"/>
        <v>0.24516129032258063</v>
      </c>
    </row>
    <row r="183" spans="1:15" ht="17.25" customHeight="1" x14ac:dyDescent="0.2">
      <c r="A183" s="8" t="s">
        <v>141</v>
      </c>
      <c r="B183" s="36">
        <v>13</v>
      </c>
      <c r="C183" s="36">
        <v>27</v>
      </c>
      <c r="D183" s="36">
        <v>85</v>
      </c>
      <c r="E183" s="36">
        <v>101</v>
      </c>
      <c r="F183" s="36">
        <v>2521</v>
      </c>
      <c r="G183" s="36">
        <v>38</v>
      </c>
      <c r="H183" s="36">
        <v>156</v>
      </c>
      <c r="I183" s="36">
        <v>11</v>
      </c>
      <c r="J183" s="36">
        <v>96</v>
      </c>
      <c r="K183" s="36">
        <v>34</v>
      </c>
      <c r="L183" s="37">
        <f t="shared" si="24"/>
        <v>0.96147978642257814</v>
      </c>
      <c r="M183" s="37">
        <f t="shared" si="25"/>
        <v>1.1294117647058823</v>
      </c>
      <c r="N183" s="38">
        <f t="shared" si="26"/>
        <v>1.1882352941176471</v>
      </c>
      <c r="O183" s="38">
        <f t="shared" si="27"/>
        <v>0.11458333333333333</v>
      </c>
    </row>
    <row r="184" spans="1:15" ht="17.25" customHeight="1" x14ac:dyDescent="0.2">
      <c r="A184" s="8" t="s">
        <v>142</v>
      </c>
      <c r="B184" s="36">
        <v>8</v>
      </c>
      <c r="C184" s="36">
        <v>31</v>
      </c>
      <c r="D184" s="36">
        <v>119</v>
      </c>
      <c r="E184" s="36">
        <v>106</v>
      </c>
      <c r="F184" s="36">
        <v>2031</v>
      </c>
      <c r="G184" s="36">
        <v>40</v>
      </c>
      <c r="H184" s="36">
        <v>55</v>
      </c>
      <c r="I184" s="39">
        <v>10</v>
      </c>
      <c r="J184" s="36">
        <v>43</v>
      </c>
      <c r="K184" s="36">
        <v>9</v>
      </c>
      <c r="L184" s="37">
        <f t="shared" si="24"/>
        <v>0.95039775386055214</v>
      </c>
      <c r="M184" s="37">
        <f t="shared" si="25"/>
        <v>0.36134453781512604</v>
      </c>
      <c r="N184" s="38">
        <f t="shared" si="26"/>
        <v>0.89075630252100846</v>
      </c>
      <c r="O184" s="38">
        <f t="shared" si="27"/>
        <v>0.23255813953488372</v>
      </c>
    </row>
    <row r="185" spans="1:15" ht="17.25" customHeight="1" x14ac:dyDescent="0.2">
      <c r="A185" s="8" t="s">
        <v>143</v>
      </c>
      <c r="B185" s="36">
        <v>6</v>
      </c>
      <c r="C185" s="36">
        <v>16</v>
      </c>
      <c r="D185" s="36">
        <v>211</v>
      </c>
      <c r="E185" s="36">
        <v>47</v>
      </c>
      <c r="F185" s="36">
        <v>3354</v>
      </c>
      <c r="G185" s="36">
        <v>238</v>
      </c>
      <c r="H185" s="36">
        <v>252</v>
      </c>
      <c r="I185" s="36">
        <v>21</v>
      </c>
      <c r="J185" s="36">
        <v>93</v>
      </c>
      <c r="K185" s="36">
        <v>2</v>
      </c>
      <c r="L185" s="37">
        <f t="shared" si="24"/>
        <v>0.98618053513672455</v>
      </c>
      <c r="M185" s="37">
        <f t="shared" si="25"/>
        <v>0.44075829383886256</v>
      </c>
      <c r="N185" s="38">
        <f t="shared" si="26"/>
        <v>0.22274881516587677</v>
      </c>
      <c r="O185" s="38">
        <f t="shared" si="27"/>
        <v>0.22580645161290322</v>
      </c>
    </row>
    <row r="186" spans="1:15" ht="17.25" customHeight="1" x14ac:dyDescent="0.2">
      <c r="A186" s="8" t="s">
        <v>144</v>
      </c>
      <c r="B186" s="36">
        <v>28</v>
      </c>
      <c r="C186" s="36">
        <v>12</v>
      </c>
      <c r="D186" s="36">
        <v>139</v>
      </c>
      <c r="E186" s="36">
        <v>149</v>
      </c>
      <c r="F186" s="36">
        <v>3361</v>
      </c>
      <c r="G186" s="36">
        <v>95</v>
      </c>
      <c r="H186" s="36">
        <v>149</v>
      </c>
      <c r="I186" s="36">
        <v>33</v>
      </c>
      <c r="J186" s="36">
        <v>145</v>
      </c>
      <c r="K186" s="36">
        <v>47</v>
      </c>
      <c r="L186" s="37">
        <f t="shared" si="24"/>
        <v>0.95754985754985755</v>
      </c>
      <c r="M186" s="37">
        <f t="shared" si="25"/>
        <v>1.0431654676258992</v>
      </c>
      <c r="N186" s="38">
        <f t="shared" si="26"/>
        <v>1.0719424460431655</v>
      </c>
      <c r="O186" s="38">
        <f t="shared" si="27"/>
        <v>0.22758620689655173</v>
      </c>
    </row>
    <row r="187" spans="1:15" ht="17.25" customHeight="1" x14ac:dyDescent="0.2">
      <c r="A187" s="8" t="s">
        <v>145</v>
      </c>
      <c r="B187" s="36">
        <v>4</v>
      </c>
      <c r="C187" s="36">
        <v>5</v>
      </c>
      <c r="D187" s="36">
        <v>87</v>
      </c>
      <c r="E187" s="36">
        <v>55</v>
      </c>
      <c r="F187" s="36">
        <v>1060</v>
      </c>
      <c r="G187" s="36">
        <v>134</v>
      </c>
      <c r="H187" s="36">
        <v>178</v>
      </c>
      <c r="I187" s="36">
        <v>20</v>
      </c>
      <c r="J187" s="36">
        <v>71</v>
      </c>
      <c r="K187" s="36">
        <v>36</v>
      </c>
      <c r="L187" s="37">
        <f t="shared" si="24"/>
        <v>0.95067264573991028</v>
      </c>
      <c r="M187" s="37">
        <f t="shared" si="25"/>
        <v>0.81609195402298851</v>
      </c>
      <c r="N187" s="38">
        <f t="shared" si="26"/>
        <v>0.63218390804597702</v>
      </c>
      <c r="O187" s="38">
        <f t="shared" si="27"/>
        <v>0.28169014084507044</v>
      </c>
    </row>
    <row r="188" spans="1:15" ht="17.25" customHeight="1" x14ac:dyDescent="0.2">
      <c r="A188" s="8" t="s">
        <v>146</v>
      </c>
      <c r="B188" s="36">
        <v>8</v>
      </c>
      <c r="C188" s="36">
        <v>27</v>
      </c>
      <c r="D188" s="36">
        <v>238</v>
      </c>
      <c r="E188" s="36">
        <v>83</v>
      </c>
      <c r="F188" s="36">
        <v>4887</v>
      </c>
      <c r="G188" s="36">
        <v>65</v>
      </c>
      <c r="H188" s="36">
        <v>257</v>
      </c>
      <c r="I188" s="36">
        <v>19</v>
      </c>
      <c r="J188" s="36">
        <v>159</v>
      </c>
      <c r="K188" s="36">
        <v>42</v>
      </c>
      <c r="L188" s="37">
        <f t="shared" si="24"/>
        <v>0.98329979879275653</v>
      </c>
      <c r="M188" s="37">
        <f t="shared" si="25"/>
        <v>0.66806722689075626</v>
      </c>
      <c r="N188" s="38">
        <f t="shared" si="26"/>
        <v>0.34873949579831931</v>
      </c>
      <c r="O188" s="38">
        <f t="shared" si="27"/>
        <v>0.11949685534591195</v>
      </c>
    </row>
    <row r="189" spans="1:15" ht="17.25" customHeight="1" x14ac:dyDescent="0.2">
      <c r="A189" s="8" t="s">
        <v>147</v>
      </c>
      <c r="B189" s="36">
        <v>9</v>
      </c>
      <c r="C189" s="36">
        <v>5</v>
      </c>
      <c r="D189" s="36">
        <v>167</v>
      </c>
      <c r="E189" s="36">
        <v>116</v>
      </c>
      <c r="F189" s="36">
        <v>4522</v>
      </c>
      <c r="G189" s="36">
        <v>93</v>
      </c>
      <c r="H189" s="36">
        <v>359</v>
      </c>
      <c r="I189" s="36">
        <v>26</v>
      </c>
      <c r="J189" s="36">
        <v>133</v>
      </c>
      <c r="K189" s="36">
        <v>4</v>
      </c>
      <c r="L189" s="37">
        <f t="shared" si="24"/>
        <v>0.97498921949116002</v>
      </c>
      <c r="M189" s="37">
        <f t="shared" si="25"/>
        <v>0.79640718562874246</v>
      </c>
      <c r="N189" s="38">
        <f t="shared" si="26"/>
        <v>0.69461077844311381</v>
      </c>
      <c r="O189" s="38">
        <f t="shared" si="27"/>
        <v>0.19548872180451127</v>
      </c>
    </row>
    <row r="190" spans="1:15" ht="17.25" customHeight="1" x14ac:dyDescent="0.2">
      <c r="A190" s="8" t="s">
        <v>148</v>
      </c>
      <c r="B190" s="36">
        <v>9</v>
      </c>
      <c r="C190" s="36">
        <v>4</v>
      </c>
      <c r="D190" s="36">
        <v>165</v>
      </c>
      <c r="E190" s="36">
        <v>98</v>
      </c>
      <c r="F190" s="36">
        <v>3385</v>
      </c>
      <c r="G190" s="36">
        <v>48</v>
      </c>
      <c r="H190" s="36">
        <v>86</v>
      </c>
      <c r="I190" s="36">
        <v>5</v>
      </c>
      <c r="J190" s="36">
        <v>22</v>
      </c>
      <c r="K190" s="36">
        <v>16</v>
      </c>
      <c r="L190" s="37">
        <f t="shared" si="24"/>
        <v>0.97186333620442145</v>
      </c>
      <c r="M190" s="37">
        <f t="shared" si="25"/>
        <v>0.13333333333333333</v>
      </c>
      <c r="N190" s="38">
        <f t="shared" si="26"/>
        <v>0.59393939393939399</v>
      </c>
      <c r="O190" s="38">
        <f t="shared" si="27"/>
        <v>0.22727272727272727</v>
      </c>
    </row>
    <row r="191" spans="1:15" ht="17.25" customHeight="1" x14ac:dyDescent="0.2">
      <c r="A191" s="8" t="s">
        <v>149</v>
      </c>
      <c r="B191" s="36">
        <v>20</v>
      </c>
      <c r="C191" s="36">
        <v>19</v>
      </c>
      <c r="D191" s="36">
        <v>181</v>
      </c>
      <c r="E191" s="36">
        <v>232</v>
      </c>
      <c r="F191" s="36">
        <v>3452</v>
      </c>
      <c r="G191" s="36">
        <v>463</v>
      </c>
      <c r="H191" s="36">
        <v>200</v>
      </c>
      <c r="I191" s="36">
        <v>28</v>
      </c>
      <c r="J191" s="36">
        <v>165</v>
      </c>
      <c r="K191" s="36">
        <v>28</v>
      </c>
      <c r="L191" s="37">
        <f t="shared" si="24"/>
        <v>0.93702497285559172</v>
      </c>
      <c r="M191" s="37">
        <f t="shared" si="25"/>
        <v>0.91160220994475138</v>
      </c>
      <c r="N191" s="38">
        <f t="shared" si="26"/>
        <v>1.281767955801105</v>
      </c>
      <c r="O191" s="38">
        <f t="shared" si="27"/>
        <v>0.16969696969696971</v>
      </c>
    </row>
    <row r="192" spans="1:15" ht="17.25" customHeight="1" x14ac:dyDescent="0.2">
      <c r="A192" s="8" t="s">
        <v>150</v>
      </c>
      <c r="B192" s="39">
        <v>6</v>
      </c>
      <c r="C192" s="39">
        <v>3</v>
      </c>
      <c r="D192" s="36">
        <v>60</v>
      </c>
      <c r="E192" s="36">
        <v>19</v>
      </c>
      <c r="F192" s="36">
        <v>1136</v>
      </c>
      <c r="G192" s="36">
        <v>42</v>
      </c>
      <c r="H192" s="36">
        <v>135</v>
      </c>
      <c r="I192" s="36">
        <v>7</v>
      </c>
      <c r="J192" s="36">
        <v>72</v>
      </c>
      <c r="K192" s="36">
        <v>28</v>
      </c>
      <c r="L192" s="37">
        <f t="shared" si="24"/>
        <v>0.98354978354978351</v>
      </c>
      <c r="M192" s="37">
        <f t="shared" si="25"/>
        <v>1.2</v>
      </c>
      <c r="N192" s="38">
        <f t="shared" si="26"/>
        <v>0.31666666666666665</v>
      </c>
      <c r="O192" s="38">
        <f t="shared" si="27"/>
        <v>9.7222222222222224E-2</v>
      </c>
    </row>
    <row r="193" spans="1:15" ht="17.25" customHeight="1" x14ac:dyDescent="0.2">
      <c r="A193" s="14" t="s">
        <v>151</v>
      </c>
      <c r="B193" s="15">
        <f t="shared" ref="B193:K193" si="28">SUM(B164:B192)</f>
        <v>262</v>
      </c>
      <c r="C193" s="15">
        <f t="shared" si="28"/>
        <v>316</v>
      </c>
      <c r="D193" s="15">
        <f t="shared" si="28"/>
        <v>3415</v>
      </c>
      <c r="E193" s="15">
        <f t="shared" si="28"/>
        <v>2398</v>
      </c>
      <c r="F193" s="15">
        <f t="shared" si="28"/>
        <v>69495</v>
      </c>
      <c r="G193" s="15">
        <f t="shared" si="28"/>
        <v>2953</v>
      </c>
      <c r="H193" s="15">
        <f t="shared" si="28"/>
        <v>5135</v>
      </c>
      <c r="I193" s="15">
        <f t="shared" si="28"/>
        <v>438</v>
      </c>
      <c r="J193" s="15">
        <f t="shared" si="28"/>
        <v>2387</v>
      </c>
      <c r="K193" s="15">
        <f t="shared" si="28"/>
        <v>673</v>
      </c>
      <c r="L193" s="16">
        <f t="shared" si="24"/>
        <v>0.96664487502260299</v>
      </c>
      <c r="M193" s="16">
        <f t="shared" si="25"/>
        <v>0.69897510980966326</v>
      </c>
      <c r="N193" s="17">
        <f t="shared" si="26"/>
        <v>0.70219619326500737</v>
      </c>
      <c r="O193" s="17">
        <f t="shared" si="27"/>
        <v>0.18349392542940929</v>
      </c>
    </row>
    <row r="194" spans="1:15" ht="132" customHeight="1" x14ac:dyDescent="0.2">
      <c r="A194" s="4" t="s">
        <v>152</v>
      </c>
      <c r="B194" s="5" t="s">
        <v>1</v>
      </c>
      <c r="C194" s="5" t="s">
        <v>2</v>
      </c>
      <c r="D194" s="5" t="s">
        <v>3</v>
      </c>
      <c r="E194" s="5" t="s">
        <v>4</v>
      </c>
      <c r="F194" s="5" t="s">
        <v>5</v>
      </c>
      <c r="G194" s="5" t="s">
        <v>6</v>
      </c>
      <c r="H194" s="5" t="s">
        <v>7</v>
      </c>
      <c r="I194" s="5" t="s">
        <v>8</v>
      </c>
      <c r="J194" s="5" t="s">
        <v>9</v>
      </c>
      <c r="K194" s="5" t="s">
        <v>10</v>
      </c>
      <c r="L194" s="6" t="s">
        <v>11</v>
      </c>
      <c r="M194" s="6" t="s">
        <v>12</v>
      </c>
      <c r="N194" s="7" t="s">
        <v>13</v>
      </c>
      <c r="O194" s="7" t="s">
        <v>14</v>
      </c>
    </row>
    <row r="195" spans="1:15" ht="12.75" customHeight="1" x14ac:dyDescent="0.2">
      <c r="A195" s="8" t="s">
        <v>153</v>
      </c>
      <c r="B195" s="39">
        <v>0</v>
      </c>
      <c r="C195" s="39">
        <v>2</v>
      </c>
      <c r="D195" s="39">
        <v>153</v>
      </c>
      <c r="E195" s="39">
        <v>58</v>
      </c>
      <c r="F195" s="39">
        <v>1581</v>
      </c>
      <c r="G195" s="39">
        <v>0</v>
      </c>
      <c r="H195" s="39">
        <v>151</v>
      </c>
      <c r="I195" s="39">
        <v>10</v>
      </c>
      <c r="J195" s="39">
        <v>99</v>
      </c>
      <c r="K195" s="39">
        <v>54</v>
      </c>
      <c r="L195" s="37">
        <f t="shared" ref="L195:L200" si="29">((F195)/(E195+F195))</f>
        <v>0.96461256863941425</v>
      </c>
      <c r="M195" s="37">
        <f t="shared" ref="M195:M200" si="30">IF(D195=0,0%,(J195)/D195)</f>
        <v>0.6470588235294118</v>
      </c>
      <c r="N195" s="38">
        <f t="shared" ref="N195:N200" si="31">IF(D195=0,0%,(E195)/D195)</f>
        <v>0.37908496732026142</v>
      </c>
      <c r="O195" s="38">
        <f t="shared" ref="O195:O200" si="32">IF(J195=0,0%,I195/J195)</f>
        <v>0.10101010101010101</v>
      </c>
    </row>
    <row r="196" spans="1:15" ht="12.75" customHeight="1" x14ac:dyDescent="0.2">
      <c r="A196" s="8" t="s">
        <v>154</v>
      </c>
      <c r="B196" s="39">
        <v>2</v>
      </c>
      <c r="C196" s="39">
        <v>1</v>
      </c>
      <c r="D196" s="39">
        <v>298</v>
      </c>
      <c r="E196" s="39">
        <v>104</v>
      </c>
      <c r="F196" s="39">
        <v>2524</v>
      </c>
      <c r="G196" s="39">
        <v>2</v>
      </c>
      <c r="H196" s="39">
        <v>240</v>
      </c>
      <c r="I196" s="39">
        <v>47</v>
      </c>
      <c r="J196" s="39">
        <v>340</v>
      </c>
      <c r="K196" s="39">
        <v>91</v>
      </c>
      <c r="L196" s="37">
        <f t="shared" si="29"/>
        <v>0.9604261796042618</v>
      </c>
      <c r="M196" s="37">
        <f t="shared" si="30"/>
        <v>1.1409395973154361</v>
      </c>
      <c r="N196" s="38">
        <f t="shared" si="31"/>
        <v>0.34899328859060402</v>
      </c>
      <c r="O196" s="38">
        <f t="shared" si="32"/>
        <v>0.13823529411764707</v>
      </c>
    </row>
    <row r="197" spans="1:15" ht="12.75" customHeight="1" x14ac:dyDescent="0.2">
      <c r="A197" s="8" t="s">
        <v>155</v>
      </c>
      <c r="B197" s="39">
        <v>7</v>
      </c>
      <c r="C197" s="39">
        <v>6</v>
      </c>
      <c r="D197" s="39">
        <v>125</v>
      </c>
      <c r="E197" s="39">
        <v>111</v>
      </c>
      <c r="F197" s="39">
        <v>2026</v>
      </c>
      <c r="G197" s="39">
        <v>0</v>
      </c>
      <c r="H197" s="39">
        <v>96</v>
      </c>
      <c r="I197" s="39">
        <v>16</v>
      </c>
      <c r="J197" s="39">
        <v>137</v>
      </c>
      <c r="K197" s="39">
        <v>66</v>
      </c>
      <c r="L197" s="37">
        <f t="shared" si="29"/>
        <v>0.94805802526906879</v>
      </c>
      <c r="M197" s="37">
        <f t="shared" si="30"/>
        <v>1.0960000000000001</v>
      </c>
      <c r="N197" s="38">
        <f t="shared" si="31"/>
        <v>0.88800000000000001</v>
      </c>
      <c r="O197" s="38">
        <f t="shared" si="32"/>
        <v>0.11678832116788321</v>
      </c>
    </row>
    <row r="198" spans="1:15" ht="12.75" customHeight="1" x14ac:dyDescent="0.2">
      <c r="A198" s="8" t="s">
        <v>156</v>
      </c>
      <c r="B198" s="39">
        <v>2</v>
      </c>
      <c r="C198" s="39">
        <v>5</v>
      </c>
      <c r="D198" s="39">
        <v>127</v>
      </c>
      <c r="E198" s="39">
        <v>57</v>
      </c>
      <c r="F198" s="39">
        <v>746</v>
      </c>
      <c r="G198" s="39">
        <v>2</v>
      </c>
      <c r="H198" s="39">
        <v>131</v>
      </c>
      <c r="I198" s="39">
        <v>7</v>
      </c>
      <c r="J198" s="39">
        <v>73</v>
      </c>
      <c r="K198" s="39">
        <v>64</v>
      </c>
      <c r="L198" s="37">
        <f t="shared" si="29"/>
        <v>0.92901618929016194</v>
      </c>
      <c r="M198" s="37">
        <f t="shared" si="30"/>
        <v>0.57480314960629919</v>
      </c>
      <c r="N198" s="38">
        <f t="shared" si="31"/>
        <v>0.44881889763779526</v>
      </c>
      <c r="O198" s="38">
        <f t="shared" si="32"/>
        <v>9.5890410958904104E-2</v>
      </c>
    </row>
    <row r="199" spans="1:15" ht="12.75" customHeight="1" x14ac:dyDescent="0.2">
      <c r="A199" s="8" t="s">
        <v>157</v>
      </c>
      <c r="B199" s="39">
        <v>2</v>
      </c>
      <c r="C199" s="39">
        <v>1</v>
      </c>
      <c r="D199" s="39">
        <v>210</v>
      </c>
      <c r="E199" s="39">
        <v>42</v>
      </c>
      <c r="F199" s="39">
        <v>927</v>
      </c>
      <c r="G199" s="39">
        <v>0</v>
      </c>
      <c r="H199" s="39">
        <v>161</v>
      </c>
      <c r="I199" s="39">
        <v>7</v>
      </c>
      <c r="J199" s="39">
        <v>86</v>
      </c>
      <c r="K199" s="39">
        <v>35</v>
      </c>
      <c r="L199" s="37">
        <f t="shared" si="29"/>
        <v>0.95665634674922606</v>
      </c>
      <c r="M199" s="37">
        <f t="shared" si="30"/>
        <v>0.40952380952380951</v>
      </c>
      <c r="N199" s="38">
        <f t="shared" si="31"/>
        <v>0.2</v>
      </c>
      <c r="O199" s="38">
        <f t="shared" si="32"/>
        <v>8.1395348837209308E-2</v>
      </c>
    </row>
    <row r="200" spans="1:15" ht="12.75" customHeight="1" x14ac:dyDescent="0.2">
      <c r="A200" s="8" t="s">
        <v>158</v>
      </c>
      <c r="B200" s="39">
        <v>1</v>
      </c>
      <c r="C200" s="39">
        <v>0</v>
      </c>
      <c r="D200" s="39">
        <v>149</v>
      </c>
      <c r="E200" s="39">
        <v>19</v>
      </c>
      <c r="F200" s="39">
        <v>667</v>
      </c>
      <c r="G200" s="39">
        <v>0</v>
      </c>
      <c r="H200" s="39">
        <v>118</v>
      </c>
      <c r="I200" s="39">
        <v>11</v>
      </c>
      <c r="J200" s="39">
        <v>87</v>
      </c>
      <c r="K200" s="39">
        <v>73</v>
      </c>
      <c r="L200" s="37">
        <f t="shared" si="29"/>
        <v>0.9723032069970845</v>
      </c>
      <c r="M200" s="37">
        <f t="shared" si="30"/>
        <v>0.58389261744966447</v>
      </c>
      <c r="N200" s="38">
        <f t="shared" si="31"/>
        <v>0.12751677852348994</v>
      </c>
      <c r="O200" s="38">
        <f t="shared" si="32"/>
        <v>0.12643678160919541</v>
      </c>
    </row>
    <row r="201" spans="1:15" ht="17.25" customHeight="1" x14ac:dyDescent="0.2">
      <c r="A201" s="103" t="s">
        <v>159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5"/>
    </row>
    <row r="202" spans="1:15" ht="17.25" customHeight="1" x14ac:dyDescent="0.2">
      <c r="A202" s="8" t="s">
        <v>160</v>
      </c>
      <c r="B202" s="36">
        <v>3</v>
      </c>
      <c r="C202" s="36">
        <v>0</v>
      </c>
      <c r="D202" s="36">
        <v>207</v>
      </c>
      <c r="E202" s="36">
        <v>133</v>
      </c>
      <c r="F202" s="36">
        <v>1233</v>
      </c>
      <c r="G202" s="36">
        <v>59</v>
      </c>
      <c r="H202" s="36">
        <v>261</v>
      </c>
      <c r="I202" s="36">
        <v>23</v>
      </c>
      <c r="J202" s="36">
        <v>231</v>
      </c>
      <c r="K202" s="36">
        <v>95</v>
      </c>
      <c r="L202" s="37">
        <f t="shared" ref="L202:L221" si="33">((F202)/(E202+F202))</f>
        <v>0.90263543191800877</v>
      </c>
      <c r="M202" s="37">
        <f t="shared" ref="M202:M221" si="34">IF(D202=0,0%,(J202)/D202)</f>
        <v>1.1159420289855073</v>
      </c>
      <c r="N202" s="38">
        <f t="shared" ref="N202:N221" si="35">IF(D202=0,0%,(E202)/D202)</f>
        <v>0.64251207729468596</v>
      </c>
      <c r="O202" s="38">
        <f t="shared" ref="O202:O215" si="36">IF(J202=0,0%,I202/J202)</f>
        <v>9.9567099567099568E-2</v>
      </c>
    </row>
    <row r="203" spans="1:15" ht="17.25" customHeight="1" x14ac:dyDescent="0.2">
      <c r="A203" s="8" t="s">
        <v>161</v>
      </c>
      <c r="B203" s="36">
        <v>2</v>
      </c>
      <c r="C203" s="36">
        <v>2</v>
      </c>
      <c r="D203" s="36">
        <v>230</v>
      </c>
      <c r="E203" s="36">
        <v>151</v>
      </c>
      <c r="F203" s="36">
        <v>1495</v>
      </c>
      <c r="G203" s="36">
        <v>17</v>
      </c>
      <c r="H203" s="36">
        <v>168</v>
      </c>
      <c r="I203" s="36">
        <v>23</v>
      </c>
      <c r="J203" s="36">
        <v>177</v>
      </c>
      <c r="K203" s="36">
        <v>121</v>
      </c>
      <c r="L203" s="37">
        <f t="shared" si="33"/>
        <v>0.90826245443499387</v>
      </c>
      <c r="M203" s="37">
        <f t="shared" si="34"/>
        <v>0.76956521739130435</v>
      </c>
      <c r="N203" s="38">
        <f t="shared" si="35"/>
        <v>0.65652173913043477</v>
      </c>
      <c r="O203" s="38">
        <f t="shared" si="36"/>
        <v>0.12994350282485875</v>
      </c>
    </row>
    <row r="204" spans="1:15" ht="12.75" customHeight="1" x14ac:dyDescent="0.2">
      <c r="A204" s="8" t="s">
        <v>162</v>
      </c>
      <c r="B204" s="36">
        <v>1</v>
      </c>
      <c r="C204" s="36">
        <v>2</v>
      </c>
      <c r="D204" s="36">
        <v>203</v>
      </c>
      <c r="E204" s="36">
        <v>39</v>
      </c>
      <c r="F204" s="36">
        <v>1360</v>
      </c>
      <c r="G204" s="36">
        <v>0</v>
      </c>
      <c r="H204" s="36">
        <v>163</v>
      </c>
      <c r="I204" s="36">
        <v>6</v>
      </c>
      <c r="J204" s="36">
        <v>19</v>
      </c>
      <c r="K204" s="36">
        <v>52</v>
      </c>
      <c r="L204" s="37">
        <f t="shared" si="33"/>
        <v>0.97212294496068619</v>
      </c>
      <c r="M204" s="37">
        <f t="shared" si="34"/>
        <v>9.3596059113300489E-2</v>
      </c>
      <c r="N204" s="38">
        <f t="shared" si="35"/>
        <v>0.19211822660098521</v>
      </c>
      <c r="O204" s="38">
        <f t="shared" si="36"/>
        <v>0.31578947368421051</v>
      </c>
    </row>
    <row r="205" spans="1:15" ht="17.25" customHeight="1" x14ac:dyDescent="0.2">
      <c r="A205" s="8" t="s">
        <v>163</v>
      </c>
      <c r="B205" s="36">
        <v>1</v>
      </c>
      <c r="C205" s="36">
        <v>2</v>
      </c>
      <c r="D205" s="36">
        <v>295</v>
      </c>
      <c r="E205" s="36">
        <v>124</v>
      </c>
      <c r="F205" s="36">
        <v>3052</v>
      </c>
      <c r="G205" s="36">
        <v>88</v>
      </c>
      <c r="H205" s="36">
        <v>226</v>
      </c>
      <c r="I205" s="36">
        <v>26</v>
      </c>
      <c r="J205" s="36">
        <v>190</v>
      </c>
      <c r="K205" s="36">
        <v>82</v>
      </c>
      <c r="L205" s="37">
        <f t="shared" si="33"/>
        <v>0.96095717884130982</v>
      </c>
      <c r="M205" s="37">
        <f t="shared" si="34"/>
        <v>0.64406779661016944</v>
      </c>
      <c r="N205" s="38">
        <f t="shared" si="35"/>
        <v>0.42033898305084744</v>
      </c>
      <c r="O205" s="38">
        <f t="shared" si="36"/>
        <v>0.1368421052631579</v>
      </c>
    </row>
    <row r="206" spans="1:15" ht="17.25" customHeight="1" x14ac:dyDescent="0.2">
      <c r="A206" s="8" t="s">
        <v>164</v>
      </c>
      <c r="B206" s="39">
        <v>1</v>
      </c>
      <c r="C206" s="39">
        <v>5</v>
      </c>
      <c r="D206" s="36">
        <v>55</v>
      </c>
      <c r="E206" s="36">
        <v>54</v>
      </c>
      <c r="F206" s="36">
        <v>454</v>
      </c>
      <c r="G206" s="36">
        <v>31</v>
      </c>
      <c r="H206" s="36">
        <v>138</v>
      </c>
      <c r="I206" s="36">
        <v>16</v>
      </c>
      <c r="J206" s="36">
        <v>72</v>
      </c>
      <c r="K206" s="39">
        <v>38</v>
      </c>
      <c r="L206" s="37">
        <f t="shared" si="33"/>
        <v>0.89370078740157477</v>
      </c>
      <c r="M206" s="37">
        <f t="shared" si="34"/>
        <v>1.3090909090909091</v>
      </c>
      <c r="N206" s="38">
        <f t="shared" si="35"/>
        <v>0.98181818181818181</v>
      </c>
      <c r="O206" s="38">
        <f t="shared" si="36"/>
        <v>0.22222222222222221</v>
      </c>
    </row>
    <row r="207" spans="1:15" ht="17.25" customHeight="1" x14ac:dyDescent="0.2">
      <c r="A207" s="8" t="s">
        <v>165</v>
      </c>
      <c r="B207" s="39">
        <v>0</v>
      </c>
      <c r="C207" s="39">
        <v>1</v>
      </c>
      <c r="D207" s="36">
        <v>104</v>
      </c>
      <c r="E207" s="36">
        <v>51</v>
      </c>
      <c r="F207" s="36">
        <v>779</v>
      </c>
      <c r="G207" s="36">
        <v>15</v>
      </c>
      <c r="H207" s="36">
        <v>169</v>
      </c>
      <c r="I207" s="36">
        <v>20</v>
      </c>
      <c r="J207" s="36">
        <v>118</v>
      </c>
      <c r="K207" s="36">
        <v>57</v>
      </c>
      <c r="L207" s="37">
        <f t="shared" si="33"/>
        <v>0.93855421686746987</v>
      </c>
      <c r="M207" s="37">
        <f t="shared" si="34"/>
        <v>1.1346153846153846</v>
      </c>
      <c r="N207" s="38">
        <f t="shared" si="35"/>
        <v>0.49038461538461536</v>
      </c>
      <c r="O207" s="38">
        <f t="shared" si="36"/>
        <v>0.16949152542372881</v>
      </c>
    </row>
    <row r="208" spans="1:15" ht="17.25" customHeight="1" x14ac:dyDescent="0.2">
      <c r="A208" s="8" t="s">
        <v>166</v>
      </c>
      <c r="B208" s="39">
        <v>2</v>
      </c>
      <c r="C208" s="39">
        <v>3</v>
      </c>
      <c r="D208" s="36">
        <v>94</v>
      </c>
      <c r="E208" s="36">
        <v>125</v>
      </c>
      <c r="F208" s="36">
        <v>779</v>
      </c>
      <c r="G208" s="36">
        <v>45</v>
      </c>
      <c r="H208" s="36">
        <v>194</v>
      </c>
      <c r="I208" s="36">
        <v>25</v>
      </c>
      <c r="J208" s="36">
        <v>106</v>
      </c>
      <c r="K208" s="39">
        <v>41</v>
      </c>
      <c r="L208" s="37">
        <f t="shared" si="33"/>
        <v>0.86172566371681414</v>
      </c>
      <c r="M208" s="37">
        <f t="shared" si="34"/>
        <v>1.1276595744680851</v>
      </c>
      <c r="N208" s="38">
        <f t="shared" si="35"/>
        <v>1.3297872340425532</v>
      </c>
      <c r="O208" s="38">
        <f t="shared" si="36"/>
        <v>0.23584905660377359</v>
      </c>
    </row>
    <row r="209" spans="1:26" ht="17.25" customHeight="1" x14ac:dyDescent="0.2">
      <c r="A209" s="8" t="s">
        <v>167</v>
      </c>
      <c r="B209" s="39">
        <v>0</v>
      </c>
      <c r="C209" s="39">
        <v>3</v>
      </c>
      <c r="D209" s="36">
        <v>123</v>
      </c>
      <c r="E209" s="36">
        <v>42</v>
      </c>
      <c r="F209" s="36">
        <v>1532</v>
      </c>
      <c r="G209" s="36">
        <v>19</v>
      </c>
      <c r="H209" s="36">
        <v>5</v>
      </c>
      <c r="I209" s="36">
        <v>0</v>
      </c>
      <c r="J209" s="36">
        <v>29</v>
      </c>
      <c r="K209" s="36">
        <v>67</v>
      </c>
      <c r="L209" s="37">
        <f t="shared" si="33"/>
        <v>0.97331639135959336</v>
      </c>
      <c r="M209" s="37">
        <f t="shared" si="34"/>
        <v>0.23577235772357724</v>
      </c>
      <c r="N209" s="38">
        <f t="shared" si="35"/>
        <v>0.34146341463414637</v>
      </c>
      <c r="O209" s="38">
        <f t="shared" si="36"/>
        <v>0</v>
      </c>
    </row>
    <row r="210" spans="1:26" ht="17.25" customHeight="1" x14ac:dyDescent="0.2">
      <c r="A210" s="8" t="s">
        <v>168</v>
      </c>
      <c r="B210" s="39">
        <v>0</v>
      </c>
      <c r="C210" s="36">
        <v>1</v>
      </c>
      <c r="D210" s="36">
        <v>93</v>
      </c>
      <c r="E210" s="36">
        <v>27</v>
      </c>
      <c r="F210" s="36">
        <v>823</v>
      </c>
      <c r="G210" s="36">
        <v>43</v>
      </c>
      <c r="H210" s="36">
        <v>74</v>
      </c>
      <c r="I210" s="39">
        <v>10</v>
      </c>
      <c r="J210" s="39">
        <v>77</v>
      </c>
      <c r="K210" s="36">
        <v>72</v>
      </c>
      <c r="L210" s="37">
        <f t="shared" si="33"/>
        <v>0.96823529411764708</v>
      </c>
      <c r="M210" s="37">
        <f t="shared" si="34"/>
        <v>0.82795698924731187</v>
      </c>
      <c r="N210" s="38">
        <f t="shared" si="35"/>
        <v>0.29032258064516131</v>
      </c>
      <c r="O210" s="38">
        <f t="shared" si="36"/>
        <v>0.12987012987012986</v>
      </c>
    </row>
    <row r="211" spans="1:26" ht="17.25" customHeight="1" x14ac:dyDescent="0.2">
      <c r="A211" s="8" t="s">
        <v>169</v>
      </c>
      <c r="B211" s="39">
        <v>1</v>
      </c>
      <c r="C211" s="36">
        <v>3</v>
      </c>
      <c r="D211" s="36">
        <v>256</v>
      </c>
      <c r="E211" s="36">
        <v>306</v>
      </c>
      <c r="F211" s="36">
        <v>3023</v>
      </c>
      <c r="G211" s="36">
        <v>150</v>
      </c>
      <c r="H211" s="36">
        <v>195</v>
      </c>
      <c r="I211" s="36">
        <v>43</v>
      </c>
      <c r="J211" s="36">
        <v>231</v>
      </c>
      <c r="K211" s="36">
        <v>66</v>
      </c>
      <c r="L211" s="37">
        <f t="shared" si="33"/>
        <v>0.90808050465605283</v>
      </c>
      <c r="M211" s="37">
        <f t="shared" si="34"/>
        <v>0.90234375</v>
      </c>
      <c r="N211" s="38">
        <f t="shared" si="35"/>
        <v>1.1953125</v>
      </c>
      <c r="O211" s="38">
        <f t="shared" si="36"/>
        <v>0.18614718614718614</v>
      </c>
    </row>
    <row r="212" spans="1:26" ht="17.25" customHeight="1" x14ac:dyDescent="0.2">
      <c r="A212" s="8" t="s">
        <v>170</v>
      </c>
      <c r="B212" s="36">
        <v>1</v>
      </c>
      <c r="C212" s="39">
        <v>6</v>
      </c>
      <c r="D212" s="36">
        <v>168</v>
      </c>
      <c r="E212" s="36">
        <v>129</v>
      </c>
      <c r="F212" s="36">
        <v>1827</v>
      </c>
      <c r="G212" s="36">
        <v>161</v>
      </c>
      <c r="H212" s="36">
        <v>188</v>
      </c>
      <c r="I212" s="36">
        <v>9</v>
      </c>
      <c r="J212" s="36">
        <v>197</v>
      </c>
      <c r="K212" s="39">
        <v>37</v>
      </c>
      <c r="L212" s="37">
        <f t="shared" si="33"/>
        <v>0.93404907975460127</v>
      </c>
      <c r="M212" s="37">
        <f t="shared" si="34"/>
        <v>1.1726190476190477</v>
      </c>
      <c r="N212" s="38">
        <f t="shared" si="35"/>
        <v>0.7678571428571429</v>
      </c>
      <c r="O212" s="38">
        <f t="shared" si="36"/>
        <v>4.5685279187817257E-2</v>
      </c>
    </row>
    <row r="213" spans="1:26" ht="17.25" customHeight="1" x14ac:dyDescent="0.2">
      <c r="A213" s="8" t="s">
        <v>171</v>
      </c>
      <c r="B213" s="36">
        <v>0</v>
      </c>
      <c r="C213" s="39">
        <v>3</v>
      </c>
      <c r="D213" s="36">
        <v>236</v>
      </c>
      <c r="E213" s="36">
        <v>130</v>
      </c>
      <c r="F213" s="36">
        <v>3312</v>
      </c>
      <c r="G213" s="36">
        <v>58</v>
      </c>
      <c r="H213" s="36">
        <v>191</v>
      </c>
      <c r="I213" s="36">
        <v>72</v>
      </c>
      <c r="J213" s="36">
        <v>282</v>
      </c>
      <c r="K213" s="36">
        <v>73</v>
      </c>
      <c r="L213" s="37">
        <f t="shared" si="33"/>
        <v>0.96223126089482858</v>
      </c>
      <c r="M213" s="37">
        <f t="shared" si="34"/>
        <v>1.1949152542372881</v>
      </c>
      <c r="N213" s="38">
        <f t="shared" si="35"/>
        <v>0.55084745762711862</v>
      </c>
      <c r="O213" s="38">
        <f t="shared" si="36"/>
        <v>0.25531914893617019</v>
      </c>
    </row>
    <row r="214" spans="1:26" ht="17.25" customHeight="1" x14ac:dyDescent="0.2">
      <c r="A214" s="8" t="s">
        <v>172</v>
      </c>
      <c r="B214" s="36">
        <v>0</v>
      </c>
      <c r="C214" s="36">
        <v>3</v>
      </c>
      <c r="D214" s="36">
        <v>157</v>
      </c>
      <c r="E214" s="36">
        <v>94</v>
      </c>
      <c r="F214" s="36">
        <v>1630</v>
      </c>
      <c r="G214" s="36">
        <v>105</v>
      </c>
      <c r="H214" s="36">
        <v>174</v>
      </c>
      <c r="I214" s="36">
        <v>14</v>
      </c>
      <c r="J214" s="36">
        <v>213</v>
      </c>
      <c r="K214" s="36">
        <v>57</v>
      </c>
      <c r="L214" s="37">
        <f t="shared" si="33"/>
        <v>0.94547563805104406</v>
      </c>
      <c r="M214" s="37">
        <f t="shared" si="34"/>
        <v>1.3566878980891719</v>
      </c>
      <c r="N214" s="38">
        <f t="shared" si="35"/>
        <v>0.59872611464968151</v>
      </c>
      <c r="O214" s="38">
        <f t="shared" si="36"/>
        <v>6.5727699530516437E-2</v>
      </c>
    </row>
    <row r="215" spans="1:26" ht="17.25" customHeight="1" x14ac:dyDescent="0.2">
      <c r="A215" s="8" t="s">
        <v>173</v>
      </c>
      <c r="B215" s="36">
        <v>0</v>
      </c>
      <c r="C215" s="39">
        <v>0</v>
      </c>
      <c r="D215" s="36">
        <v>92</v>
      </c>
      <c r="E215" s="36">
        <v>13</v>
      </c>
      <c r="F215" s="36">
        <v>414</v>
      </c>
      <c r="G215" s="36">
        <v>6</v>
      </c>
      <c r="H215" s="36">
        <v>9</v>
      </c>
      <c r="I215" s="36">
        <v>14</v>
      </c>
      <c r="J215" s="36">
        <v>26</v>
      </c>
      <c r="K215" s="36">
        <v>47</v>
      </c>
      <c r="L215" s="37">
        <f t="shared" si="33"/>
        <v>0.96955503512880559</v>
      </c>
      <c r="M215" s="37">
        <f t="shared" si="34"/>
        <v>0.28260869565217389</v>
      </c>
      <c r="N215" s="38">
        <f t="shared" si="35"/>
        <v>0.14130434782608695</v>
      </c>
      <c r="O215" s="38">
        <f t="shared" si="36"/>
        <v>0.53846153846153844</v>
      </c>
    </row>
    <row r="216" spans="1:26" ht="26.25" customHeight="1" x14ac:dyDescent="0.2">
      <c r="A216" s="8" t="s">
        <v>174</v>
      </c>
      <c r="B216" s="39">
        <v>4</v>
      </c>
      <c r="C216" s="39">
        <v>2</v>
      </c>
      <c r="D216" s="39">
        <v>188</v>
      </c>
      <c r="E216" s="39">
        <v>130</v>
      </c>
      <c r="F216" s="39">
        <v>2126</v>
      </c>
      <c r="G216" s="39">
        <v>149</v>
      </c>
      <c r="H216" s="39">
        <v>113</v>
      </c>
      <c r="I216" s="39">
        <v>30</v>
      </c>
      <c r="J216" s="39">
        <v>44</v>
      </c>
      <c r="K216" s="39">
        <v>85</v>
      </c>
      <c r="L216" s="37">
        <f t="shared" si="33"/>
        <v>0.94237588652482274</v>
      </c>
      <c r="M216" s="37">
        <f t="shared" si="34"/>
        <v>0.23404255319148937</v>
      </c>
      <c r="N216" s="38">
        <f t="shared" si="35"/>
        <v>0.69148936170212771</v>
      </c>
      <c r="O216" s="38" t="s">
        <v>16</v>
      </c>
    </row>
    <row r="217" spans="1:26" ht="26.25" customHeight="1" x14ac:dyDescent="0.2">
      <c r="A217" s="8" t="s">
        <v>175</v>
      </c>
      <c r="B217" s="39">
        <v>0</v>
      </c>
      <c r="C217" s="39">
        <v>1</v>
      </c>
      <c r="D217" s="39">
        <v>665</v>
      </c>
      <c r="E217" s="39">
        <v>640</v>
      </c>
      <c r="F217" s="39">
        <v>2580</v>
      </c>
      <c r="G217" s="39">
        <v>448</v>
      </c>
      <c r="H217" s="39">
        <v>678</v>
      </c>
      <c r="I217" s="39">
        <v>0</v>
      </c>
      <c r="J217" s="39">
        <v>263</v>
      </c>
      <c r="K217" s="39">
        <v>0</v>
      </c>
      <c r="L217" s="37">
        <f t="shared" si="33"/>
        <v>0.80124223602484468</v>
      </c>
      <c r="M217" s="37">
        <f t="shared" si="34"/>
        <v>0.39548872180451128</v>
      </c>
      <c r="N217" s="38">
        <f t="shared" si="35"/>
        <v>0.96240601503759393</v>
      </c>
      <c r="O217" s="38" t="s">
        <v>16</v>
      </c>
    </row>
    <row r="218" spans="1:26" ht="26.25" customHeight="1" x14ac:dyDescent="0.2">
      <c r="A218" s="8" t="s">
        <v>176</v>
      </c>
      <c r="B218" s="39">
        <v>0</v>
      </c>
      <c r="C218" s="39">
        <v>1</v>
      </c>
      <c r="D218" s="39">
        <v>326</v>
      </c>
      <c r="E218" s="39">
        <v>733</v>
      </c>
      <c r="F218" s="39">
        <v>2039</v>
      </c>
      <c r="G218" s="39">
        <v>712</v>
      </c>
      <c r="H218" s="39">
        <v>341</v>
      </c>
      <c r="I218" s="39">
        <v>0</v>
      </c>
      <c r="J218" s="39">
        <v>361</v>
      </c>
      <c r="K218" s="39">
        <v>2</v>
      </c>
      <c r="L218" s="37">
        <f t="shared" si="33"/>
        <v>0.73556998556998554</v>
      </c>
      <c r="M218" s="37">
        <f t="shared" si="34"/>
        <v>1.1073619631901841</v>
      </c>
      <c r="N218" s="38">
        <f t="shared" si="35"/>
        <v>2.2484662576687118</v>
      </c>
      <c r="O218" s="38" t="s">
        <v>16</v>
      </c>
    </row>
    <row r="219" spans="1:26" ht="17.25" customHeight="1" x14ac:dyDescent="0.2">
      <c r="A219" s="4" t="s">
        <v>177</v>
      </c>
      <c r="B219" s="19">
        <f t="shared" ref="B219:K219" si="37">SUM(B195:B218)</f>
        <v>30</v>
      </c>
      <c r="C219" s="19">
        <f t="shared" si="37"/>
        <v>53</v>
      </c>
      <c r="D219" s="19">
        <f t="shared" si="37"/>
        <v>4554</v>
      </c>
      <c r="E219" s="19">
        <f t="shared" si="37"/>
        <v>3312</v>
      </c>
      <c r="F219" s="19">
        <f t="shared" si="37"/>
        <v>36929</v>
      </c>
      <c r="G219" s="19">
        <f t="shared" si="37"/>
        <v>2110</v>
      </c>
      <c r="H219" s="19">
        <f t="shared" si="37"/>
        <v>4184</v>
      </c>
      <c r="I219" s="19">
        <f t="shared" si="37"/>
        <v>429</v>
      </c>
      <c r="J219" s="19">
        <f t="shared" si="37"/>
        <v>3458</v>
      </c>
      <c r="K219" s="19">
        <f t="shared" si="37"/>
        <v>1375</v>
      </c>
      <c r="L219" s="40">
        <f t="shared" si="33"/>
        <v>0.91769588230908772</v>
      </c>
      <c r="M219" s="40">
        <f t="shared" si="34"/>
        <v>0.75933245498462887</v>
      </c>
      <c r="N219" s="41">
        <f t="shared" si="35"/>
        <v>0.72727272727272729</v>
      </c>
      <c r="O219" s="21">
        <f t="shared" ref="O219:O221" si="38">IF(J219=0,0%,I219/J219)</f>
        <v>0.12406015037593984</v>
      </c>
    </row>
    <row r="220" spans="1:26" ht="17.25" customHeight="1" x14ac:dyDescent="0.2">
      <c r="A220" s="4" t="s">
        <v>178</v>
      </c>
      <c r="B220" s="19">
        <f t="shared" ref="B220:K220" si="39">SUM(B122,B162,B193)</f>
        <v>990</v>
      </c>
      <c r="C220" s="19">
        <f t="shared" si="39"/>
        <v>1217</v>
      </c>
      <c r="D220" s="19">
        <f t="shared" si="39"/>
        <v>84883</v>
      </c>
      <c r="E220" s="19">
        <f t="shared" si="39"/>
        <v>12193</v>
      </c>
      <c r="F220" s="19">
        <f t="shared" si="39"/>
        <v>459283</v>
      </c>
      <c r="G220" s="19">
        <f t="shared" si="39"/>
        <v>21755</v>
      </c>
      <c r="H220" s="19">
        <f t="shared" si="39"/>
        <v>29801</v>
      </c>
      <c r="I220" s="19">
        <f t="shared" si="39"/>
        <v>1517</v>
      </c>
      <c r="J220" s="19">
        <f t="shared" si="39"/>
        <v>14304</v>
      </c>
      <c r="K220" s="19">
        <f t="shared" si="39"/>
        <v>2254</v>
      </c>
      <c r="L220" s="40">
        <f t="shared" si="33"/>
        <v>0.97413866241335723</v>
      </c>
      <c r="M220" s="40">
        <f t="shared" si="34"/>
        <v>0.16851430792973859</v>
      </c>
      <c r="N220" s="41">
        <f t="shared" si="35"/>
        <v>0.1436447816406112</v>
      </c>
      <c r="O220" s="21">
        <f t="shared" si="38"/>
        <v>0.10605425055928412</v>
      </c>
    </row>
    <row r="221" spans="1:26" ht="17.25" customHeight="1" x14ac:dyDescent="0.2">
      <c r="A221" s="42" t="s">
        <v>179</v>
      </c>
      <c r="B221" s="43">
        <f t="shared" ref="B221:K221" si="40">B219+B220</f>
        <v>1020</v>
      </c>
      <c r="C221" s="43">
        <f t="shared" si="40"/>
        <v>1270</v>
      </c>
      <c r="D221" s="43">
        <f t="shared" si="40"/>
        <v>89437</v>
      </c>
      <c r="E221" s="43">
        <f t="shared" si="40"/>
        <v>15505</v>
      </c>
      <c r="F221" s="43">
        <f t="shared" si="40"/>
        <v>496212</v>
      </c>
      <c r="G221" s="43">
        <f t="shared" si="40"/>
        <v>23865</v>
      </c>
      <c r="H221" s="43">
        <f t="shared" si="40"/>
        <v>33985</v>
      </c>
      <c r="I221" s="43">
        <f t="shared" si="40"/>
        <v>1946</v>
      </c>
      <c r="J221" s="43">
        <f t="shared" si="40"/>
        <v>17762</v>
      </c>
      <c r="K221" s="43">
        <f t="shared" si="40"/>
        <v>3629</v>
      </c>
      <c r="L221" s="44">
        <f t="shared" si="33"/>
        <v>0.96970004905054941</v>
      </c>
      <c r="M221" s="44">
        <f t="shared" si="34"/>
        <v>0.19859789572548275</v>
      </c>
      <c r="N221" s="45">
        <f t="shared" si="35"/>
        <v>0.17336225499513624</v>
      </c>
      <c r="O221" s="46">
        <f t="shared" si="38"/>
        <v>0.10955973426415944</v>
      </c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 x14ac:dyDescent="0.2">
      <c r="A222" s="110" t="s">
        <v>180</v>
      </c>
      <c r="B222" s="107"/>
      <c r="C222" s="107"/>
      <c r="D222" s="107"/>
      <c r="E222" s="107"/>
      <c r="F222" s="107"/>
      <c r="G222" s="107"/>
      <c r="H222" s="107"/>
      <c r="I222" s="47"/>
      <c r="J222" s="47"/>
      <c r="K222" s="47"/>
      <c r="L222" s="48"/>
      <c r="M222" s="49"/>
      <c r="N222" s="50"/>
      <c r="O222" s="48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11" t="s">
        <v>181</v>
      </c>
      <c r="B223" s="98"/>
      <c r="C223" s="98"/>
      <c r="D223" s="98"/>
      <c r="E223" s="98"/>
      <c r="F223" s="29"/>
      <c r="G223" s="29"/>
      <c r="H223" s="29"/>
      <c r="I223" s="29"/>
      <c r="J223" s="29"/>
      <c r="K223" s="29"/>
      <c r="L223" s="51"/>
      <c r="M223" s="51"/>
      <c r="N223" s="51"/>
      <c r="O223" s="51"/>
    </row>
    <row r="224" spans="1:26" ht="12.75" customHeight="1" x14ac:dyDescent="0.2"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51"/>
      <c r="M224" s="51"/>
      <c r="N224" s="51"/>
      <c r="O224" s="51"/>
    </row>
    <row r="225" spans="2:15" ht="12.75" customHeight="1" x14ac:dyDescent="0.2"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51"/>
      <c r="M225" s="51"/>
      <c r="N225" s="51"/>
      <c r="O225" s="51"/>
    </row>
    <row r="226" spans="2:15" ht="12.75" customHeight="1" x14ac:dyDescent="0.2"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51"/>
      <c r="M226" s="51"/>
      <c r="N226" s="51"/>
      <c r="O226" s="51"/>
    </row>
    <row r="227" spans="2:15" ht="12.75" customHeight="1" x14ac:dyDescent="0.2"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51"/>
      <c r="M227" s="51"/>
      <c r="N227" s="51"/>
      <c r="O227" s="51"/>
    </row>
    <row r="228" spans="2:15" ht="12.75" customHeight="1" x14ac:dyDescent="0.2"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51"/>
      <c r="M228" s="51"/>
      <c r="N228" s="51"/>
      <c r="O228" s="51"/>
    </row>
    <row r="229" spans="2:15" ht="12.75" customHeight="1" x14ac:dyDescent="0.2"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51"/>
      <c r="M229" s="51"/>
      <c r="N229" s="51"/>
      <c r="O229" s="51"/>
    </row>
    <row r="230" spans="2:15" ht="12.75" customHeight="1" x14ac:dyDescent="0.2"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51"/>
      <c r="M230" s="51"/>
      <c r="N230" s="51"/>
      <c r="O230" s="51"/>
    </row>
    <row r="231" spans="2:15" ht="12.75" customHeight="1" x14ac:dyDescent="0.2"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51"/>
      <c r="M231" s="51"/>
      <c r="N231" s="51"/>
      <c r="O231" s="51"/>
    </row>
    <row r="232" spans="2:15" ht="12.75" customHeight="1" x14ac:dyDescent="0.2"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51"/>
      <c r="M232" s="51"/>
      <c r="N232" s="51"/>
      <c r="O232" s="51"/>
    </row>
    <row r="233" spans="2:15" ht="12.75" customHeight="1" x14ac:dyDescent="0.2"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51"/>
      <c r="M233" s="51"/>
      <c r="N233" s="51"/>
      <c r="O233" s="51"/>
    </row>
    <row r="234" spans="2:15" ht="12.75" customHeight="1" x14ac:dyDescent="0.2"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51"/>
      <c r="M234" s="51"/>
      <c r="N234" s="51"/>
      <c r="O234" s="51"/>
    </row>
    <row r="235" spans="2:15" ht="12.75" customHeight="1" x14ac:dyDescent="0.2"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51"/>
      <c r="M235" s="51"/>
      <c r="N235" s="51"/>
      <c r="O235" s="51"/>
    </row>
    <row r="236" spans="2:15" ht="12.75" customHeight="1" x14ac:dyDescent="0.2"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51"/>
      <c r="M236" s="51"/>
      <c r="N236" s="51"/>
      <c r="O236" s="51"/>
    </row>
    <row r="237" spans="2:15" ht="12.75" customHeight="1" x14ac:dyDescent="0.2"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51"/>
      <c r="M237" s="51"/>
      <c r="N237" s="51"/>
      <c r="O237" s="51"/>
    </row>
    <row r="238" spans="2:15" ht="12.75" customHeight="1" x14ac:dyDescent="0.2"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51"/>
      <c r="M238" s="51"/>
      <c r="N238" s="51"/>
      <c r="O238" s="51"/>
    </row>
    <row r="239" spans="2:15" ht="12.75" customHeight="1" x14ac:dyDescent="0.2"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51"/>
      <c r="M239" s="51"/>
      <c r="N239" s="51"/>
      <c r="O239" s="51"/>
    </row>
    <row r="240" spans="2:15" ht="12.75" customHeight="1" x14ac:dyDescent="0.2"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51"/>
      <c r="M240" s="51"/>
      <c r="N240" s="51"/>
      <c r="O240" s="51"/>
    </row>
    <row r="241" spans="2:15" ht="12.75" customHeight="1" x14ac:dyDescent="0.2"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51"/>
      <c r="M241" s="51"/>
      <c r="N241" s="51"/>
      <c r="O241" s="51"/>
    </row>
    <row r="242" spans="2:15" ht="12.75" customHeight="1" x14ac:dyDescent="0.2"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51"/>
      <c r="M242" s="51"/>
      <c r="N242" s="51"/>
      <c r="O242" s="51"/>
    </row>
    <row r="243" spans="2:15" ht="12.75" customHeight="1" x14ac:dyDescent="0.2"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51"/>
      <c r="M243" s="51"/>
      <c r="N243" s="51"/>
      <c r="O243" s="51"/>
    </row>
    <row r="244" spans="2:15" ht="12.75" customHeight="1" x14ac:dyDescent="0.2"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51"/>
      <c r="M244" s="51"/>
      <c r="N244" s="51"/>
      <c r="O244" s="51"/>
    </row>
    <row r="245" spans="2:15" ht="12.75" customHeight="1" x14ac:dyDescent="0.2"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51"/>
      <c r="M245" s="51"/>
      <c r="N245" s="51"/>
      <c r="O245" s="51"/>
    </row>
    <row r="246" spans="2:15" ht="12.75" customHeight="1" x14ac:dyDescent="0.2"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51"/>
      <c r="M246" s="51"/>
      <c r="N246" s="51"/>
      <c r="O246" s="51"/>
    </row>
    <row r="247" spans="2:15" ht="12.75" customHeight="1" x14ac:dyDescent="0.2"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51"/>
      <c r="M247" s="51"/>
      <c r="N247" s="51"/>
      <c r="O247" s="51"/>
    </row>
    <row r="248" spans="2:15" ht="12.75" customHeight="1" x14ac:dyDescent="0.2"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51"/>
      <c r="M248" s="51"/>
      <c r="N248" s="51"/>
      <c r="O248" s="51"/>
    </row>
    <row r="249" spans="2:15" ht="12.75" customHeight="1" x14ac:dyDescent="0.2"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51"/>
      <c r="M249" s="51"/>
      <c r="N249" s="51"/>
      <c r="O249" s="51"/>
    </row>
    <row r="250" spans="2:15" ht="12.75" customHeight="1" x14ac:dyDescent="0.2"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51"/>
      <c r="M250" s="51"/>
      <c r="N250" s="51"/>
      <c r="O250" s="51"/>
    </row>
    <row r="251" spans="2:15" ht="12.75" customHeight="1" x14ac:dyDescent="0.2"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51"/>
      <c r="M251" s="51"/>
      <c r="N251" s="51"/>
      <c r="O251" s="51"/>
    </row>
    <row r="252" spans="2:15" ht="12.75" customHeight="1" x14ac:dyDescent="0.2"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51"/>
      <c r="M252" s="51"/>
      <c r="N252" s="51"/>
      <c r="O252" s="51"/>
    </row>
    <row r="253" spans="2:15" ht="12.75" customHeight="1" x14ac:dyDescent="0.2"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51"/>
      <c r="M253" s="51"/>
      <c r="N253" s="51"/>
      <c r="O253" s="51"/>
    </row>
    <row r="254" spans="2:15" ht="12.75" customHeight="1" x14ac:dyDescent="0.2"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51"/>
      <c r="M254" s="51"/>
      <c r="N254" s="51"/>
      <c r="O254" s="51"/>
    </row>
    <row r="255" spans="2:15" ht="12.75" customHeight="1" x14ac:dyDescent="0.2"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51"/>
      <c r="M255" s="51"/>
      <c r="N255" s="51"/>
      <c r="O255" s="51"/>
    </row>
    <row r="256" spans="2:15" ht="12.75" customHeight="1" x14ac:dyDescent="0.2"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51"/>
      <c r="M256" s="51"/>
      <c r="N256" s="51"/>
      <c r="O256" s="51"/>
    </row>
    <row r="257" spans="2:15" ht="12.75" customHeight="1" x14ac:dyDescent="0.2"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51"/>
      <c r="M257" s="51"/>
      <c r="N257" s="51"/>
      <c r="O257" s="51"/>
    </row>
    <row r="258" spans="2:15" ht="12.75" customHeight="1" x14ac:dyDescent="0.2"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51"/>
      <c r="M258" s="51"/>
      <c r="N258" s="51"/>
      <c r="O258" s="51"/>
    </row>
    <row r="259" spans="2:15" ht="12.75" customHeight="1" x14ac:dyDescent="0.2"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51"/>
      <c r="M259" s="51"/>
      <c r="N259" s="51"/>
      <c r="O259" s="51"/>
    </row>
    <row r="260" spans="2:15" ht="12.75" customHeight="1" x14ac:dyDescent="0.2"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51"/>
      <c r="M260" s="51"/>
      <c r="N260" s="51"/>
      <c r="O260" s="51"/>
    </row>
    <row r="261" spans="2:15" ht="12.75" customHeight="1" x14ac:dyDescent="0.2"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51"/>
      <c r="M261" s="51"/>
      <c r="N261" s="51"/>
      <c r="O261" s="51"/>
    </row>
    <row r="262" spans="2:15" ht="12.75" customHeight="1" x14ac:dyDescent="0.2"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51"/>
      <c r="M262" s="51"/>
      <c r="N262" s="51"/>
      <c r="O262" s="51"/>
    </row>
    <row r="263" spans="2:15" ht="12.75" customHeight="1" x14ac:dyDescent="0.2"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51"/>
      <c r="M263" s="51"/>
      <c r="N263" s="51"/>
      <c r="O263" s="51"/>
    </row>
    <row r="264" spans="2:15" ht="12.75" customHeight="1" x14ac:dyDescent="0.2"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51"/>
      <c r="M264" s="51"/>
      <c r="N264" s="51"/>
      <c r="O264" s="51"/>
    </row>
    <row r="265" spans="2:15" ht="12.75" customHeight="1" x14ac:dyDescent="0.2"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51"/>
      <c r="M265" s="51"/>
      <c r="N265" s="51"/>
      <c r="O265" s="51"/>
    </row>
    <row r="266" spans="2:15" ht="12.75" customHeight="1" x14ac:dyDescent="0.2"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51"/>
      <c r="M266" s="51"/>
      <c r="N266" s="51"/>
      <c r="O266" s="51"/>
    </row>
    <row r="267" spans="2:15" ht="12.75" customHeight="1" x14ac:dyDescent="0.2"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51"/>
      <c r="M267" s="51"/>
      <c r="N267" s="51"/>
      <c r="O267" s="51"/>
    </row>
    <row r="268" spans="2:15" ht="12.75" customHeight="1" x14ac:dyDescent="0.2"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51"/>
      <c r="M268" s="51"/>
      <c r="N268" s="51"/>
      <c r="O268" s="51"/>
    </row>
    <row r="269" spans="2:15" ht="12.75" customHeight="1" x14ac:dyDescent="0.2"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51"/>
      <c r="M269" s="51"/>
      <c r="N269" s="51"/>
      <c r="O269" s="51"/>
    </row>
    <row r="270" spans="2:15" ht="12.75" customHeight="1" x14ac:dyDescent="0.2"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51"/>
      <c r="M270" s="51"/>
      <c r="N270" s="51"/>
      <c r="O270" s="51"/>
    </row>
    <row r="271" spans="2:15" ht="12.75" customHeight="1" x14ac:dyDescent="0.2"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51"/>
      <c r="M271" s="51"/>
      <c r="N271" s="51"/>
      <c r="O271" s="51"/>
    </row>
    <row r="272" spans="2:15" ht="12.75" customHeight="1" x14ac:dyDescent="0.2"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51"/>
      <c r="M272" s="51"/>
      <c r="N272" s="51"/>
      <c r="O272" s="51"/>
    </row>
    <row r="273" spans="2:15" ht="12.75" customHeight="1" x14ac:dyDescent="0.2"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51"/>
      <c r="M273" s="51"/>
      <c r="N273" s="51"/>
      <c r="O273" s="51"/>
    </row>
    <row r="274" spans="2:15" ht="12.75" customHeight="1" x14ac:dyDescent="0.2"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51"/>
      <c r="M274" s="51"/>
      <c r="N274" s="51"/>
      <c r="O274" s="51"/>
    </row>
    <row r="275" spans="2:15" ht="12.75" customHeight="1" x14ac:dyDescent="0.2"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51"/>
      <c r="M275" s="51"/>
      <c r="N275" s="51"/>
      <c r="O275" s="51"/>
    </row>
    <row r="276" spans="2:15" ht="12.75" customHeight="1" x14ac:dyDescent="0.2"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51"/>
      <c r="M276" s="51"/>
      <c r="N276" s="51"/>
      <c r="O276" s="51"/>
    </row>
    <row r="277" spans="2:15" ht="12.75" customHeight="1" x14ac:dyDescent="0.2"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51"/>
      <c r="M277" s="51"/>
      <c r="N277" s="51"/>
      <c r="O277" s="51"/>
    </row>
    <row r="278" spans="2:15" ht="12.75" customHeight="1" x14ac:dyDescent="0.2"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51"/>
      <c r="M278" s="51"/>
      <c r="N278" s="51"/>
      <c r="O278" s="51"/>
    </row>
    <row r="279" spans="2:15" ht="12.75" customHeight="1" x14ac:dyDescent="0.2"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51"/>
      <c r="M279" s="51"/>
      <c r="N279" s="51"/>
      <c r="O279" s="51"/>
    </row>
    <row r="280" spans="2:15" ht="12.75" customHeight="1" x14ac:dyDescent="0.2"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51"/>
      <c r="M280" s="51"/>
      <c r="N280" s="51"/>
      <c r="O280" s="51"/>
    </row>
    <row r="281" spans="2:15" ht="12.75" customHeight="1" x14ac:dyDescent="0.2"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51"/>
      <c r="M281" s="51"/>
      <c r="N281" s="51"/>
      <c r="O281" s="51"/>
    </row>
    <row r="282" spans="2:15" ht="12.75" customHeight="1" x14ac:dyDescent="0.2"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51"/>
      <c r="M282" s="51"/>
      <c r="N282" s="51"/>
      <c r="O282" s="51"/>
    </row>
    <row r="283" spans="2:15" ht="12.75" customHeight="1" x14ac:dyDescent="0.2"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51"/>
      <c r="M283" s="51"/>
      <c r="N283" s="51"/>
      <c r="O283" s="51"/>
    </row>
    <row r="284" spans="2:15" ht="12.75" customHeight="1" x14ac:dyDescent="0.2"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51"/>
      <c r="M284" s="51"/>
      <c r="N284" s="51"/>
      <c r="O284" s="51"/>
    </row>
    <row r="285" spans="2:15" ht="12.75" customHeight="1" x14ac:dyDescent="0.2"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51"/>
      <c r="M285" s="51"/>
      <c r="N285" s="51"/>
      <c r="O285" s="51"/>
    </row>
    <row r="286" spans="2:15" ht="12.75" customHeight="1" x14ac:dyDescent="0.2"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51"/>
      <c r="M286" s="51"/>
      <c r="N286" s="51"/>
      <c r="O286" s="51"/>
    </row>
    <row r="287" spans="2:15" ht="12.75" customHeight="1" x14ac:dyDescent="0.2"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51"/>
      <c r="M287" s="51"/>
      <c r="N287" s="51"/>
      <c r="O287" s="51"/>
    </row>
    <row r="288" spans="2:15" ht="12.75" customHeight="1" x14ac:dyDescent="0.2"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51"/>
      <c r="M288" s="51"/>
      <c r="N288" s="51"/>
      <c r="O288" s="51"/>
    </row>
    <row r="289" spans="2:15" ht="12.75" customHeight="1" x14ac:dyDescent="0.2"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51"/>
      <c r="M289" s="51"/>
      <c r="N289" s="51"/>
      <c r="O289" s="51"/>
    </row>
    <row r="290" spans="2:15" ht="12.75" customHeight="1" x14ac:dyDescent="0.2"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51"/>
      <c r="M290" s="51"/>
      <c r="N290" s="51"/>
      <c r="O290" s="51"/>
    </row>
    <row r="291" spans="2:15" ht="12.75" customHeight="1" x14ac:dyDescent="0.2"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51"/>
      <c r="M291" s="51"/>
      <c r="N291" s="51"/>
      <c r="O291" s="51"/>
    </row>
    <row r="292" spans="2:15" ht="12.75" customHeight="1" x14ac:dyDescent="0.2"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51"/>
      <c r="M292" s="51"/>
      <c r="N292" s="51"/>
      <c r="O292" s="51"/>
    </row>
    <row r="293" spans="2:15" ht="12.75" customHeight="1" x14ac:dyDescent="0.2"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51"/>
      <c r="M293" s="51"/>
      <c r="N293" s="51"/>
      <c r="O293" s="51"/>
    </row>
    <row r="294" spans="2:15" ht="12.75" customHeight="1" x14ac:dyDescent="0.2"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51"/>
      <c r="M294" s="51"/>
      <c r="N294" s="51"/>
      <c r="O294" s="51"/>
    </row>
    <row r="295" spans="2:15" ht="12.75" customHeight="1" x14ac:dyDescent="0.2"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51"/>
      <c r="M295" s="51"/>
      <c r="N295" s="51"/>
      <c r="O295" s="51"/>
    </row>
    <row r="296" spans="2:15" ht="12.75" customHeight="1" x14ac:dyDescent="0.2"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51"/>
      <c r="M296" s="51"/>
      <c r="N296" s="51"/>
      <c r="O296" s="51"/>
    </row>
    <row r="297" spans="2:15" ht="12.75" customHeight="1" x14ac:dyDescent="0.2"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51"/>
      <c r="M297" s="51"/>
      <c r="N297" s="51"/>
      <c r="O297" s="51"/>
    </row>
    <row r="298" spans="2:15" ht="12.75" customHeight="1" x14ac:dyDescent="0.2"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51"/>
      <c r="M298" s="51"/>
      <c r="N298" s="51"/>
      <c r="O298" s="51"/>
    </row>
    <row r="299" spans="2:15" ht="12.75" customHeight="1" x14ac:dyDescent="0.2"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51"/>
      <c r="M299" s="51"/>
      <c r="N299" s="51"/>
      <c r="O299" s="51"/>
    </row>
    <row r="300" spans="2:15" ht="12.75" customHeight="1" x14ac:dyDescent="0.2"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51"/>
      <c r="M300" s="51"/>
      <c r="N300" s="51"/>
      <c r="O300" s="51"/>
    </row>
    <row r="301" spans="2:15" ht="12.75" customHeight="1" x14ac:dyDescent="0.2"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51"/>
      <c r="M301" s="51"/>
      <c r="N301" s="51"/>
      <c r="O301" s="51"/>
    </row>
    <row r="302" spans="2:15" ht="12.75" customHeight="1" x14ac:dyDescent="0.2"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51"/>
      <c r="M302" s="51"/>
      <c r="N302" s="51"/>
      <c r="O302" s="51"/>
    </row>
    <row r="303" spans="2:15" ht="12.75" customHeight="1" x14ac:dyDescent="0.2"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51"/>
      <c r="M303" s="51"/>
      <c r="N303" s="51"/>
      <c r="O303" s="51"/>
    </row>
    <row r="304" spans="2:15" ht="12.75" customHeight="1" x14ac:dyDescent="0.2"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51"/>
      <c r="M304" s="51"/>
      <c r="N304" s="51"/>
      <c r="O304" s="51"/>
    </row>
    <row r="305" spans="2:15" ht="12.75" customHeight="1" x14ac:dyDescent="0.2"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51"/>
      <c r="M305" s="51"/>
      <c r="N305" s="51"/>
      <c r="O305" s="51"/>
    </row>
    <row r="306" spans="2:15" ht="12.75" customHeight="1" x14ac:dyDescent="0.2"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51"/>
      <c r="M306" s="51"/>
      <c r="N306" s="51"/>
      <c r="O306" s="51"/>
    </row>
    <row r="307" spans="2:15" ht="12.75" customHeight="1" x14ac:dyDescent="0.2"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51"/>
      <c r="M307" s="51"/>
      <c r="N307" s="51"/>
      <c r="O307" s="51"/>
    </row>
    <row r="308" spans="2:15" ht="12.75" customHeight="1" x14ac:dyDescent="0.2"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51"/>
      <c r="M308" s="51"/>
      <c r="N308" s="51"/>
      <c r="O308" s="51"/>
    </row>
    <row r="309" spans="2:15" ht="12.75" customHeight="1" x14ac:dyDescent="0.2"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51"/>
      <c r="M309" s="51"/>
      <c r="N309" s="51"/>
      <c r="O309" s="51"/>
    </row>
    <row r="310" spans="2:15" ht="12.75" customHeight="1" x14ac:dyDescent="0.2"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51"/>
      <c r="M310" s="51"/>
      <c r="N310" s="51"/>
      <c r="O310" s="51"/>
    </row>
    <row r="311" spans="2:15" ht="12.75" customHeight="1" x14ac:dyDescent="0.2"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51"/>
      <c r="M311" s="51"/>
      <c r="N311" s="51"/>
      <c r="O311" s="51"/>
    </row>
    <row r="312" spans="2:15" ht="12.75" customHeight="1" x14ac:dyDescent="0.2"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51"/>
      <c r="M312" s="51"/>
      <c r="N312" s="51"/>
      <c r="O312" s="51"/>
    </row>
    <row r="313" spans="2:15" ht="12.75" customHeight="1" x14ac:dyDescent="0.2"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51"/>
      <c r="M313" s="51"/>
      <c r="N313" s="51"/>
      <c r="O313" s="51"/>
    </row>
    <row r="314" spans="2:15" ht="12.75" customHeight="1" x14ac:dyDescent="0.2"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51"/>
      <c r="M314" s="51"/>
      <c r="N314" s="51"/>
      <c r="O314" s="51"/>
    </row>
    <row r="315" spans="2:15" ht="12.75" customHeight="1" x14ac:dyDescent="0.2"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51"/>
      <c r="M315" s="51"/>
      <c r="N315" s="51"/>
      <c r="O315" s="51"/>
    </row>
    <row r="316" spans="2:15" ht="12.75" customHeight="1" x14ac:dyDescent="0.2"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51"/>
      <c r="M316" s="51"/>
      <c r="N316" s="51"/>
      <c r="O316" s="51"/>
    </row>
    <row r="317" spans="2:15" ht="12.75" customHeight="1" x14ac:dyDescent="0.2"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51"/>
      <c r="M317" s="51"/>
      <c r="N317" s="51"/>
      <c r="O317" s="51"/>
    </row>
    <row r="318" spans="2:15" ht="12.75" customHeight="1" x14ac:dyDescent="0.2"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51"/>
      <c r="M318" s="51"/>
      <c r="N318" s="51"/>
      <c r="O318" s="51"/>
    </row>
    <row r="319" spans="2:15" ht="12.75" customHeight="1" x14ac:dyDescent="0.2"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51"/>
      <c r="M319" s="51"/>
      <c r="N319" s="51"/>
      <c r="O319" s="51"/>
    </row>
    <row r="320" spans="2:15" ht="12.75" customHeight="1" x14ac:dyDescent="0.2"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51"/>
      <c r="M320" s="51"/>
      <c r="N320" s="51"/>
      <c r="O320" s="51"/>
    </row>
    <row r="321" spans="2:15" ht="12.75" customHeight="1" x14ac:dyDescent="0.2"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51"/>
      <c r="M321" s="51"/>
      <c r="N321" s="51"/>
      <c r="O321" s="51"/>
    </row>
    <row r="322" spans="2:15" ht="12.75" customHeight="1" x14ac:dyDescent="0.2"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51"/>
      <c r="M322" s="51"/>
      <c r="N322" s="51"/>
      <c r="O322" s="51"/>
    </row>
    <row r="323" spans="2:15" ht="12.75" customHeight="1" x14ac:dyDescent="0.2"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51"/>
      <c r="M323" s="51"/>
      <c r="N323" s="51"/>
      <c r="O323" s="51"/>
    </row>
    <row r="324" spans="2:15" ht="12.75" customHeight="1" x14ac:dyDescent="0.2"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51"/>
      <c r="M324" s="51"/>
      <c r="N324" s="51"/>
      <c r="O324" s="51"/>
    </row>
    <row r="325" spans="2:15" ht="12.75" customHeight="1" x14ac:dyDescent="0.2"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51"/>
      <c r="M325" s="51"/>
      <c r="N325" s="51"/>
      <c r="O325" s="51"/>
    </row>
    <row r="326" spans="2:15" ht="12.75" customHeight="1" x14ac:dyDescent="0.2"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51"/>
      <c r="M326" s="51"/>
      <c r="N326" s="51"/>
      <c r="O326" s="51"/>
    </row>
    <row r="327" spans="2:15" ht="12.75" customHeight="1" x14ac:dyDescent="0.2"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51"/>
      <c r="M327" s="51"/>
      <c r="N327" s="51"/>
      <c r="O327" s="51"/>
    </row>
    <row r="328" spans="2:15" ht="12.75" customHeight="1" x14ac:dyDescent="0.2"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51"/>
      <c r="M328" s="51"/>
      <c r="N328" s="51"/>
      <c r="O328" s="51"/>
    </row>
    <row r="329" spans="2:15" ht="12.75" customHeight="1" x14ac:dyDescent="0.2"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51"/>
      <c r="M329" s="51"/>
      <c r="N329" s="51"/>
      <c r="O329" s="51"/>
    </row>
    <row r="330" spans="2:15" ht="12.75" customHeight="1" x14ac:dyDescent="0.2"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51"/>
      <c r="M330" s="51"/>
      <c r="N330" s="51"/>
      <c r="O330" s="51"/>
    </row>
    <row r="331" spans="2:15" ht="12.75" customHeight="1" x14ac:dyDescent="0.2"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51"/>
      <c r="M331" s="51"/>
      <c r="N331" s="51"/>
      <c r="O331" s="51"/>
    </row>
    <row r="332" spans="2:15" ht="12.75" customHeight="1" x14ac:dyDescent="0.2"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51"/>
      <c r="M332" s="51"/>
      <c r="N332" s="51"/>
      <c r="O332" s="51"/>
    </row>
    <row r="333" spans="2:15" ht="12.75" customHeight="1" x14ac:dyDescent="0.2"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51"/>
      <c r="M333" s="51"/>
      <c r="N333" s="51"/>
      <c r="O333" s="51"/>
    </row>
    <row r="334" spans="2:15" ht="12.75" customHeight="1" x14ac:dyDescent="0.2"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51"/>
      <c r="M334" s="51"/>
      <c r="N334" s="51"/>
      <c r="O334" s="51"/>
    </row>
    <row r="335" spans="2:15" ht="12.75" customHeight="1" x14ac:dyDescent="0.2"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51"/>
      <c r="M335" s="51"/>
      <c r="N335" s="51"/>
      <c r="O335" s="51"/>
    </row>
    <row r="336" spans="2:15" ht="12.75" customHeight="1" x14ac:dyDescent="0.2"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51"/>
      <c r="M336" s="51"/>
      <c r="N336" s="51"/>
      <c r="O336" s="51"/>
    </row>
    <row r="337" spans="2:15" ht="12.75" customHeight="1" x14ac:dyDescent="0.2"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51"/>
      <c r="M337" s="51"/>
      <c r="N337" s="51"/>
      <c r="O337" s="51"/>
    </row>
    <row r="338" spans="2:15" ht="12.75" customHeight="1" x14ac:dyDescent="0.2"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51"/>
      <c r="M338" s="51"/>
      <c r="N338" s="51"/>
      <c r="O338" s="51"/>
    </row>
    <row r="339" spans="2:15" ht="12.75" customHeight="1" x14ac:dyDescent="0.2"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51"/>
      <c r="M339" s="51"/>
      <c r="N339" s="51"/>
      <c r="O339" s="51"/>
    </row>
    <row r="340" spans="2:15" ht="12.75" customHeight="1" x14ac:dyDescent="0.2"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51"/>
      <c r="M340" s="51"/>
      <c r="N340" s="51"/>
      <c r="O340" s="51"/>
    </row>
    <row r="341" spans="2:15" ht="12.75" customHeight="1" x14ac:dyDescent="0.2"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51"/>
      <c r="M341" s="51"/>
      <c r="N341" s="51"/>
      <c r="O341" s="51"/>
    </row>
    <row r="342" spans="2:15" ht="12.75" customHeight="1" x14ac:dyDescent="0.2"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51"/>
      <c r="M342" s="51"/>
      <c r="N342" s="51"/>
      <c r="O342" s="51"/>
    </row>
    <row r="343" spans="2:15" ht="12.75" customHeight="1" x14ac:dyDescent="0.2"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51"/>
      <c r="M343" s="51"/>
      <c r="N343" s="51"/>
      <c r="O343" s="51"/>
    </row>
    <row r="344" spans="2:15" ht="12.75" customHeight="1" x14ac:dyDescent="0.2"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51"/>
      <c r="M344" s="51"/>
      <c r="N344" s="51"/>
      <c r="O344" s="51"/>
    </row>
    <row r="345" spans="2:15" ht="12.75" customHeight="1" x14ac:dyDescent="0.2"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51"/>
      <c r="M345" s="51"/>
      <c r="N345" s="51"/>
      <c r="O345" s="51"/>
    </row>
    <row r="346" spans="2:15" ht="12.75" customHeight="1" x14ac:dyDescent="0.2"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51"/>
      <c r="M346" s="51"/>
      <c r="N346" s="51"/>
      <c r="O346" s="51"/>
    </row>
    <row r="347" spans="2:15" ht="12.75" customHeight="1" x14ac:dyDescent="0.2"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51"/>
      <c r="M347" s="51"/>
      <c r="N347" s="51"/>
      <c r="O347" s="51"/>
    </row>
    <row r="348" spans="2:15" ht="12.75" customHeight="1" x14ac:dyDescent="0.2"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51"/>
      <c r="M348" s="51"/>
      <c r="N348" s="51"/>
      <c r="O348" s="51"/>
    </row>
    <row r="349" spans="2:15" ht="12.75" customHeight="1" x14ac:dyDescent="0.2"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51"/>
      <c r="M349" s="51"/>
      <c r="N349" s="51"/>
      <c r="O349" s="51"/>
    </row>
    <row r="350" spans="2:15" ht="12.75" customHeight="1" x14ac:dyDescent="0.2"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51"/>
      <c r="M350" s="51"/>
      <c r="N350" s="51"/>
      <c r="O350" s="51"/>
    </row>
    <row r="351" spans="2:15" ht="12.75" customHeight="1" x14ac:dyDescent="0.2"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51"/>
      <c r="M351" s="51"/>
      <c r="N351" s="51"/>
      <c r="O351" s="51"/>
    </row>
    <row r="352" spans="2:15" ht="12.75" customHeight="1" x14ac:dyDescent="0.2"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51"/>
      <c r="M352" s="51"/>
      <c r="N352" s="51"/>
      <c r="O352" s="51"/>
    </row>
    <row r="353" spans="2:15" ht="12.75" customHeight="1" x14ac:dyDescent="0.2"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51"/>
      <c r="M353" s="51"/>
      <c r="N353" s="51"/>
      <c r="O353" s="51"/>
    </row>
    <row r="354" spans="2:15" ht="12.75" customHeight="1" x14ac:dyDescent="0.2"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51"/>
      <c r="M354" s="51"/>
      <c r="N354" s="51"/>
      <c r="O354" s="51"/>
    </row>
    <row r="355" spans="2:15" ht="12.75" customHeight="1" x14ac:dyDescent="0.2"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51"/>
      <c r="M355" s="51"/>
      <c r="N355" s="51"/>
      <c r="O355" s="51"/>
    </row>
    <row r="356" spans="2:15" ht="12.75" customHeight="1" x14ac:dyDescent="0.2"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51"/>
      <c r="M356" s="51"/>
      <c r="N356" s="51"/>
      <c r="O356" s="51"/>
    </row>
    <row r="357" spans="2:15" ht="12.75" customHeight="1" x14ac:dyDescent="0.2"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51"/>
      <c r="M357" s="51"/>
      <c r="N357" s="51"/>
      <c r="O357" s="51"/>
    </row>
    <row r="358" spans="2:15" ht="12.75" customHeight="1" x14ac:dyDescent="0.2"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51"/>
      <c r="M358" s="51"/>
      <c r="N358" s="51"/>
      <c r="O358" s="51"/>
    </row>
    <row r="359" spans="2:15" ht="12.75" customHeight="1" x14ac:dyDescent="0.2"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51"/>
      <c r="M359" s="51"/>
      <c r="N359" s="51"/>
      <c r="O359" s="51"/>
    </row>
    <row r="360" spans="2:15" ht="12.75" customHeight="1" x14ac:dyDescent="0.2"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51"/>
      <c r="M360" s="51"/>
      <c r="N360" s="51"/>
      <c r="O360" s="51"/>
    </row>
    <row r="361" spans="2:15" ht="12.75" customHeight="1" x14ac:dyDescent="0.2"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51"/>
      <c r="M361" s="51"/>
      <c r="N361" s="51"/>
      <c r="O361" s="51"/>
    </row>
    <row r="362" spans="2:15" ht="12.75" customHeight="1" x14ac:dyDescent="0.2"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51"/>
      <c r="M362" s="51"/>
      <c r="N362" s="51"/>
      <c r="O362" s="51"/>
    </row>
    <row r="363" spans="2:15" ht="12.75" customHeight="1" x14ac:dyDescent="0.2"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51"/>
      <c r="M363" s="51"/>
      <c r="N363" s="51"/>
      <c r="O363" s="51"/>
    </row>
    <row r="364" spans="2:15" ht="12.75" customHeight="1" x14ac:dyDescent="0.2"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51"/>
      <c r="M364" s="51"/>
      <c r="N364" s="51"/>
      <c r="O364" s="51"/>
    </row>
    <row r="365" spans="2:15" ht="12.75" customHeight="1" x14ac:dyDescent="0.2"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51"/>
      <c r="M365" s="51"/>
      <c r="N365" s="51"/>
      <c r="O365" s="51"/>
    </row>
    <row r="366" spans="2:15" ht="12.75" customHeight="1" x14ac:dyDescent="0.2"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51"/>
      <c r="M366" s="51"/>
      <c r="N366" s="51"/>
      <c r="O366" s="51"/>
    </row>
    <row r="367" spans="2:15" ht="12.75" customHeight="1" x14ac:dyDescent="0.2"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51"/>
      <c r="M367" s="51"/>
      <c r="N367" s="51"/>
      <c r="O367" s="51"/>
    </row>
    <row r="368" spans="2:15" ht="12.75" customHeight="1" x14ac:dyDescent="0.2"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51"/>
      <c r="M368" s="51"/>
      <c r="N368" s="51"/>
      <c r="O368" s="51"/>
    </row>
    <row r="369" spans="2:15" ht="12.75" customHeight="1" x14ac:dyDescent="0.2"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51"/>
      <c r="M369" s="51"/>
      <c r="N369" s="51"/>
      <c r="O369" s="51"/>
    </row>
    <row r="370" spans="2:15" ht="12.75" customHeight="1" x14ac:dyDescent="0.2"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51"/>
      <c r="M370" s="51"/>
      <c r="N370" s="51"/>
      <c r="O370" s="51"/>
    </row>
    <row r="371" spans="2:15" ht="12.75" customHeight="1" x14ac:dyDescent="0.2"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51"/>
      <c r="M371" s="51"/>
      <c r="N371" s="51"/>
      <c r="O371" s="51"/>
    </row>
    <row r="372" spans="2:15" ht="12.75" customHeight="1" x14ac:dyDescent="0.2"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51"/>
      <c r="M372" s="51"/>
      <c r="N372" s="51"/>
      <c r="O372" s="51"/>
    </row>
    <row r="373" spans="2:15" ht="12.75" customHeight="1" x14ac:dyDescent="0.2"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51"/>
      <c r="M373" s="51"/>
      <c r="N373" s="51"/>
      <c r="O373" s="51"/>
    </row>
    <row r="374" spans="2:15" ht="12.75" customHeight="1" x14ac:dyDescent="0.2"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51"/>
      <c r="M374" s="51"/>
      <c r="N374" s="51"/>
      <c r="O374" s="51"/>
    </row>
    <row r="375" spans="2:15" ht="12.75" customHeight="1" x14ac:dyDescent="0.2"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51"/>
      <c r="M375" s="51"/>
      <c r="N375" s="51"/>
      <c r="O375" s="51"/>
    </row>
    <row r="376" spans="2:15" ht="12.75" customHeight="1" x14ac:dyDescent="0.2"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51"/>
      <c r="M376" s="51"/>
      <c r="N376" s="51"/>
      <c r="O376" s="51"/>
    </row>
    <row r="377" spans="2:15" ht="12.75" customHeight="1" x14ac:dyDescent="0.2"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51"/>
      <c r="M377" s="51"/>
      <c r="N377" s="51"/>
      <c r="O377" s="51"/>
    </row>
    <row r="378" spans="2:15" ht="12.75" customHeight="1" x14ac:dyDescent="0.2"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51"/>
      <c r="M378" s="51"/>
      <c r="N378" s="51"/>
      <c r="O378" s="51"/>
    </row>
    <row r="379" spans="2:15" ht="12.75" customHeight="1" x14ac:dyDescent="0.2"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51"/>
      <c r="M379" s="51"/>
      <c r="N379" s="51"/>
      <c r="O379" s="51"/>
    </row>
    <row r="380" spans="2:15" ht="12.75" customHeight="1" x14ac:dyDescent="0.2"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51"/>
      <c r="M380" s="51"/>
      <c r="N380" s="51"/>
      <c r="O380" s="51"/>
    </row>
    <row r="381" spans="2:15" ht="12.75" customHeight="1" x14ac:dyDescent="0.2"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51"/>
      <c r="M381" s="51"/>
      <c r="N381" s="51"/>
      <c r="O381" s="51"/>
    </row>
    <row r="382" spans="2:15" ht="12.75" customHeight="1" x14ac:dyDescent="0.2"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51"/>
      <c r="M382" s="51"/>
      <c r="N382" s="51"/>
      <c r="O382" s="51"/>
    </row>
    <row r="383" spans="2:15" ht="12.75" customHeight="1" x14ac:dyDescent="0.2"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51"/>
      <c r="M383" s="51"/>
      <c r="N383" s="51"/>
      <c r="O383" s="51"/>
    </row>
    <row r="384" spans="2:15" ht="12.75" customHeight="1" x14ac:dyDescent="0.2"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51"/>
      <c r="M384" s="51"/>
      <c r="N384" s="51"/>
      <c r="O384" s="51"/>
    </row>
    <row r="385" spans="2:15" ht="12.75" customHeight="1" x14ac:dyDescent="0.2"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51"/>
      <c r="M385" s="51"/>
      <c r="N385" s="51"/>
      <c r="O385" s="51"/>
    </row>
    <row r="386" spans="2:15" ht="12.75" customHeight="1" x14ac:dyDescent="0.2"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51"/>
      <c r="M386" s="51"/>
      <c r="N386" s="51"/>
      <c r="O386" s="51"/>
    </row>
    <row r="387" spans="2:15" ht="12.75" customHeight="1" x14ac:dyDescent="0.2"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51"/>
      <c r="M387" s="51"/>
      <c r="N387" s="51"/>
      <c r="O387" s="51"/>
    </row>
    <row r="388" spans="2:15" ht="12.75" customHeight="1" x14ac:dyDescent="0.2"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51"/>
      <c r="M388" s="51"/>
      <c r="N388" s="51"/>
      <c r="O388" s="51"/>
    </row>
    <row r="389" spans="2:15" ht="12.75" customHeight="1" x14ac:dyDescent="0.2"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51"/>
      <c r="M389" s="51"/>
      <c r="N389" s="51"/>
      <c r="O389" s="51"/>
    </row>
    <row r="390" spans="2:15" ht="12.75" customHeight="1" x14ac:dyDescent="0.2"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51"/>
      <c r="M390" s="51"/>
      <c r="N390" s="51"/>
      <c r="O390" s="51"/>
    </row>
    <row r="391" spans="2:15" ht="12.75" customHeight="1" x14ac:dyDescent="0.2"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51"/>
      <c r="M391" s="51"/>
      <c r="N391" s="51"/>
      <c r="O391" s="51"/>
    </row>
    <row r="392" spans="2:15" ht="12.75" customHeight="1" x14ac:dyDescent="0.2"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51"/>
      <c r="M392" s="51"/>
      <c r="N392" s="51"/>
      <c r="O392" s="51"/>
    </row>
    <row r="393" spans="2:15" ht="12.75" customHeight="1" x14ac:dyDescent="0.2"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51"/>
      <c r="M393" s="51"/>
      <c r="N393" s="51"/>
      <c r="O393" s="51"/>
    </row>
    <row r="394" spans="2:15" ht="12.75" customHeight="1" x14ac:dyDescent="0.2"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51"/>
      <c r="M394" s="51"/>
      <c r="N394" s="51"/>
      <c r="O394" s="51"/>
    </row>
    <row r="395" spans="2:15" ht="12.75" customHeight="1" x14ac:dyDescent="0.2"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51"/>
      <c r="M395" s="51"/>
      <c r="N395" s="51"/>
      <c r="O395" s="51"/>
    </row>
    <row r="396" spans="2:15" ht="12.75" customHeight="1" x14ac:dyDescent="0.2"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51"/>
      <c r="M396" s="51"/>
      <c r="N396" s="51"/>
      <c r="O396" s="51"/>
    </row>
    <row r="397" spans="2:15" ht="12.75" customHeight="1" x14ac:dyDescent="0.2"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51"/>
      <c r="M397" s="51"/>
      <c r="N397" s="51"/>
      <c r="O397" s="51"/>
    </row>
    <row r="398" spans="2:15" ht="12.75" customHeight="1" x14ac:dyDescent="0.2"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51"/>
      <c r="M398" s="51"/>
      <c r="N398" s="51"/>
      <c r="O398" s="51"/>
    </row>
    <row r="399" spans="2:15" ht="12.75" customHeight="1" x14ac:dyDescent="0.2"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51"/>
      <c r="M399" s="51"/>
      <c r="N399" s="51"/>
      <c r="O399" s="51"/>
    </row>
    <row r="400" spans="2:15" ht="12.75" customHeight="1" x14ac:dyDescent="0.2"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51"/>
      <c r="M400" s="51"/>
      <c r="N400" s="51"/>
      <c r="O400" s="51"/>
    </row>
    <row r="401" spans="2:15" ht="12.75" customHeight="1" x14ac:dyDescent="0.2"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51"/>
      <c r="M401" s="51"/>
      <c r="N401" s="51"/>
      <c r="O401" s="51"/>
    </row>
    <row r="402" spans="2:15" ht="12.75" customHeight="1" x14ac:dyDescent="0.2"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51"/>
      <c r="M402" s="51"/>
      <c r="N402" s="51"/>
      <c r="O402" s="51"/>
    </row>
    <row r="403" spans="2:15" ht="12.75" customHeight="1" x14ac:dyDescent="0.2"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51"/>
      <c r="M403" s="51"/>
      <c r="N403" s="51"/>
      <c r="O403" s="51"/>
    </row>
    <row r="404" spans="2:15" ht="12.75" customHeight="1" x14ac:dyDescent="0.2"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51"/>
      <c r="M404" s="51"/>
      <c r="N404" s="51"/>
      <c r="O404" s="51"/>
    </row>
    <row r="405" spans="2:15" ht="12.75" customHeight="1" x14ac:dyDescent="0.2"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51"/>
      <c r="M405" s="51"/>
      <c r="N405" s="51"/>
      <c r="O405" s="51"/>
    </row>
    <row r="406" spans="2:15" ht="12.75" customHeight="1" x14ac:dyDescent="0.2"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51"/>
      <c r="M406" s="51"/>
      <c r="N406" s="51"/>
      <c r="O406" s="51"/>
    </row>
    <row r="407" spans="2:15" ht="12.75" customHeight="1" x14ac:dyDescent="0.2"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51"/>
      <c r="M407" s="51"/>
      <c r="N407" s="51"/>
      <c r="O407" s="51"/>
    </row>
    <row r="408" spans="2:15" ht="12.75" customHeight="1" x14ac:dyDescent="0.2"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51"/>
      <c r="M408" s="51"/>
      <c r="N408" s="51"/>
      <c r="O408" s="51"/>
    </row>
    <row r="409" spans="2:15" ht="12.75" customHeight="1" x14ac:dyDescent="0.2"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51"/>
      <c r="M409" s="51"/>
      <c r="N409" s="51"/>
      <c r="O409" s="51"/>
    </row>
    <row r="410" spans="2:15" ht="12.75" customHeight="1" x14ac:dyDescent="0.2"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51"/>
      <c r="M410" s="51"/>
      <c r="N410" s="51"/>
      <c r="O410" s="51"/>
    </row>
    <row r="411" spans="2:15" ht="12.75" customHeight="1" x14ac:dyDescent="0.2"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51"/>
      <c r="M411" s="51"/>
      <c r="N411" s="51"/>
      <c r="O411" s="51"/>
    </row>
    <row r="412" spans="2:15" ht="12.75" customHeight="1" x14ac:dyDescent="0.2"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51"/>
      <c r="M412" s="51"/>
      <c r="N412" s="51"/>
      <c r="O412" s="51"/>
    </row>
    <row r="413" spans="2:15" ht="12.75" customHeight="1" x14ac:dyDescent="0.2"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51"/>
      <c r="M413" s="51"/>
      <c r="N413" s="51"/>
      <c r="O413" s="51"/>
    </row>
    <row r="414" spans="2:15" ht="12.75" customHeight="1" x14ac:dyDescent="0.2"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51"/>
      <c r="M414" s="51"/>
      <c r="N414" s="51"/>
      <c r="O414" s="51"/>
    </row>
    <row r="415" spans="2:15" ht="12.75" customHeight="1" x14ac:dyDescent="0.2"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51"/>
      <c r="M415" s="51"/>
      <c r="N415" s="51"/>
      <c r="O415" s="51"/>
    </row>
    <row r="416" spans="2:15" ht="12.75" customHeight="1" x14ac:dyDescent="0.2"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51"/>
      <c r="M416" s="51"/>
      <c r="N416" s="51"/>
      <c r="O416" s="51"/>
    </row>
    <row r="417" spans="2:15" ht="12.75" customHeight="1" x14ac:dyDescent="0.2"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51"/>
      <c r="M417" s="51"/>
      <c r="N417" s="51"/>
      <c r="O417" s="51"/>
    </row>
    <row r="418" spans="2:15" ht="12.75" customHeight="1" x14ac:dyDescent="0.2"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51"/>
      <c r="M418" s="51"/>
      <c r="N418" s="51"/>
      <c r="O418" s="51"/>
    </row>
    <row r="419" spans="2:15" ht="12.75" customHeight="1" x14ac:dyDescent="0.2"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51"/>
      <c r="M419" s="51"/>
      <c r="N419" s="51"/>
      <c r="O419" s="51"/>
    </row>
    <row r="420" spans="2:15" ht="12.75" customHeight="1" x14ac:dyDescent="0.2"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51"/>
      <c r="M420" s="51"/>
      <c r="N420" s="51"/>
      <c r="O420" s="51"/>
    </row>
    <row r="421" spans="2:15" ht="12.75" customHeight="1" x14ac:dyDescent="0.2"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51"/>
      <c r="M421" s="51"/>
      <c r="N421" s="51"/>
      <c r="O421" s="51"/>
    </row>
    <row r="422" spans="2:15" ht="12.75" customHeight="1" x14ac:dyDescent="0.2"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51"/>
      <c r="M422" s="51"/>
      <c r="N422" s="51"/>
      <c r="O422" s="51"/>
    </row>
    <row r="423" spans="2:15" ht="12.75" customHeight="1" x14ac:dyDescent="0.2"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51"/>
      <c r="M423" s="51"/>
      <c r="N423" s="51"/>
      <c r="O423" s="51"/>
    </row>
    <row r="424" spans="2:15" ht="12.75" customHeight="1" x14ac:dyDescent="0.2"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51"/>
      <c r="M424" s="51"/>
      <c r="N424" s="51"/>
      <c r="O424" s="51"/>
    </row>
    <row r="425" spans="2:15" ht="12.75" customHeight="1" x14ac:dyDescent="0.2"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51"/>
      <c r="M425" s="51"/>
      <c r="N425" s="51"/>
      <c r="O425" s="51"/>
    </row>
    <row r="426" spans="2:15" ht="12.75" customHeight="1" x14ac:dyDescent="0.2"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51"/>
      <c r="M426" s="51"/>
      <c r="N426" s="51"/>
      <c r="O426" s="51"/>
    </row>
    <row r="427" spans="2:15" ht="12.75" customHeight="1" x14ac:dyDescent="0.2"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51"/>
      <c r="M427" s="51"/>
      <c r="N427" s="51"/>
      <c r="O427" s="51"/>
    </row>
    <row r="428" spans="2:15" ht="12.75" customHeight="1" x14ac:dyDescent="0.2"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51"/>
      <c r="M428" s="51"/>
      <c r="N428" s="51"/>
      <c r="O428" s="51"/>
    </row>
    <row r="429" spans="2:15" ht="12.75" customHeight="1" x14ac:dyDescent="0.2"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51"/>
      <c r="M429" s="51"/>
      <c r="N429" s="51"/>
      <c r="O429" s="51"/>
    </row>
    <row r="430" spans="2:15" ht="12.75" customHeight="1" x14ac:dyDescent="0.2"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51"/>
      <c r="M430" s="51"/>
      <c r="N430" s="51"/>
      <c r="O430" s="51"/>
    </row>
    <row r="431" spans="2:15" ht="12.75" customHeight="1" x14ac:dyDescent="0.2"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51"/>
      <c r="M431" s="51"/>
      <c r="N431" s="51"/>
      <c r="O431" s="51"/>
    </row>
    <row r="432" spans="2:15" ht="12.75" customHeight="1" x14ac:dyDescent="0.2"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51"/>
      <c r="M432" s="51"/>
      <c r="N432" s="51"/>
      <c r="O432" s="51"/>
    </row>
    <row r="433" spans="2:15" ht="12.75" customHeight="1" x14ac:dyDescent="0.2"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51"/>
      <c r="M433" s="51"/>
      <c r="N433" s="51"/>
      <c r="O433" s="51"/>
    </row>
    <row r="434" spans="2:15" ht="12.75" customHeight="1" x14ac:dyDescent="0.2"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51"/>
      <c r="M434" s="51"/>
      <c r="N434" s="51"/>
      <c r="O434" s="51"/>
    </row>
    <row r="435" spans="2:15" ht="12.75" customHeight="1" x14ac:dyDescent="0.2"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51"/>
      <c r="M435" s="51"/>
      <c r="N435" s="51"/>
      <c r="O435" s="51"/>
    </row>
    <row r="436" spans="2:15" ht="12.75" customHeight="1" x14ac:dyDescent="0.2"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51"/>
      <c r="M436" s="51"/>
      <c r="N436" s="51"/>
      <c r="O436" s="51"/>
    </row>
    <row r="437" spans="2:15" ht="12.75" customHeight="1" x14ac:dyDescent="0.2"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51"/>
      <c r="M437" s="51"/>
      <c r="N437" s="51"/>
      <c r="O437" s="51"/>
    </row>
    <row r="438" spans="2:15" ht="12.75" customHeight="1" x14ac:dyDescent="0.2"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51"/>
      <c r="M438" s="51"/>
      <c r="N438" s="51"/>
      <c r="O438" s="51"/>
    </row>
    <row r="439" spans="2:15" ht="12.75" customHeight="1" x14ac:dyDescent="0.2"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51"/>
      <c r="M439" s="51"/>
      <c r="N439" s="51"/>
      <c r="O439" s="51"/>
    </row>
    <row r="440" spans="2:15" ht="12.75" customHeight="1" x14ac:dyDescent="0.2"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51"/>
      <c r="M440" s="51"/>
      <c r="N440" s="51"/>
      <c r="O440" s="51"/>
    </row>
    <row r="441" spans="2:15" ht="12.75" customHeight="1" x14ac:dyDescent="0.2"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51"/>
      <c r="M441" s="51"/>
      <c r="N441" s="51"/>
      <c r="O441" s="51"/>
    </row>
    <row r="442" spans="2:15" ht="12.75" customHeight="1" x14ac:dyDescent="0.2"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51"/>
      <c r="M442" s="51"/>
      <c r="N442" s="51"/>
      <c r="O442" s="51"/>
    </row>
    <row r="443" spans="2:15" ht="12.75" customHeight="1" x14ac:dyDescent="0.2"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51"/>
      <c r="M443" s="51"/>
      <c r="N443" s="51"/>
      <c r="O443" s="51"/>
    </row>
    <row r="444" spans="2:15" ht="12.75" customHeight="1" x14ac:dyDescent="0.2"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51"/>
      <c r="M444" s="51"/>
      <c r="N444" s="51"/>
      <c r="O444" s="51"/>
    </row>
    <row r="445" spans="2:15" ht="12.75" customHeight="1" x14ac:dyDescent="0.2"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51"/>
      <c r="M445" s="51"/>
      <c r="N445" s="51"/>
      <c r="O445" s="51"/>
    </row>
    <row r="446" spans="2:15" ht="12.75" customHeight="1" x14ac:dyDescent="0.2"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51"/>
      <c r="M446" s="51"/>
      <c r="N446" s="51"/>
      <c r="O446" s="51"/>
    </row>
    <row r="447" spans="2:15" ht="12.75" customHeight="1" x14ac:dyDescent="0.2"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51"/>
      <c r="M447" s="51"/>
      <c r="N447" s="51"/>
      <c r="O447" s="51"/>
    </row>
    <row r="448" spans="2:15" ht="12.75" customHeight="1" x14ac:dyDescent="0.2"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51"/>
      <c r="M448" s="51"/>
      <c r="N448" s="51"/>
      <c r="O448" s="51"/>
    </row>
    <row r="449" spans="2:15" ht="12.75" customHeight="1" x14ac:dyDescent="0.2"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51"/>
      <c r="M449" s="51"/>
      <c r="N449" s="51"/>
      <c r="O449" s="51"/>
    </row>
    <row r="450" spans="2:15" ht="12.75" customHeight="1" x14ac:dyDescent="0.2"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51"/>
      <c r="M450" s="51"/>
      <c r="N450" s="51"/>
      <c r="O450" s="51"/>
    </row>
    <row r="451" spans="2:15" ht="12.75" customHeight="1" x14ac:dyDescent="0.2"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51"/>
      <c r="M451" s="51"/>
      <c r="N451" s="51"/>
      <c r="O451" s="51"/>
    </row>
    <row r="452" spans="2:15" ht="12.75" customHeight="1" x14ac:dyDescent="0.2"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51"/>
      <c r="M452" s="51"/>
      <c r="N452" s="51"/>
      <c r="O452" s="51"/>
    </row>
    <row r="453" spans="2:15" ht="12.75" customHeight="1" x14ac:dyDescent="0.2"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51"/>
      <c r="M453" s="51"/>
      <c r="N453" s="51"/>
      <c r="O453" s="51"/>
    </row>
    <row r="454" spans="2:15" ht="12.75" customHeight="1" x14ac:dyDescent="0.2"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51"/>
      <c r="M454" s="51"/>
      <c r="N454" s="51"/>
      <c r="O454" s="51"/>
    </row>
    <row r="455" spans="2:15" ht="12.75" customHeight="1" x14ac:dyDescent="0.2"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51"/>
      <c r="M455" s="51"/>
      <c r="N455" s="51"/>
      <c r="O455" s="51"/>
    </row>
    <row r="456" spans="2:15" ht="12.75" customHeight="1" x14ac:dyDescent="0.2"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51"/>
      <c r="M456" s="51"/>
      <c r="N456" s="51"/>
      <c r="O456" s="51"/>
    </row>
    <row r="457" spans="2:15" ht="12.75" customHeight="1" x14ac:dyDescent="0.2"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51"/>
      <c r="M457" s="51"/>
      <c r="N457" s="51"/>
      <c r="O457" s="51"/>
    </row>
    <row r="458" spans="2:15" ht="12.75" customHeight="1" x14ac:dyDescent="0.2"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51"/>
      <c r="M458" s="51"/>
      <c r="N458" s="51"/>
      <c r="O458" s="51"/>
    </row>
    <row r="459" spans="2:15" ht="12.75" customHeight="1" x14ac:dyDescent="0.2"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51"/>
      <c r="M459" s="51"/>
      <c r="N459" s="51"/>
      <c r="O459" s="51"/>
    </row>
    <row r="460" spans="2:15" ht="12.75" customHeight="1" x14ac:dyDescent="0.2"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51"/>
      <c r="M460" s="51"/>
      <c r="N460" s="51"/>
      <c r="O460" s="51"/>
    </row>
    <row r="461" spans="2:15" ht="12.75" customHeight="1" x14ac:dyDescent="0.2"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51"/>
      <c r="M461" s="51"/>
      <c r="N461" s="51"/>
      <c r="O461" s="51"/>
    </row>
    <row r="462" spans="2:15" ht="12.75" customHeight="1" x14ac:dyDescent="0.2"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51"/>
      <c r="M462" s="51"/>
      <c r="N462" s="51"/>
      <c r="O462" s="51"/>
    </row>
    <row r="463" spans="2:15" ht="12.75" customHeight="1" x14ac:dyDescent="0.2"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51"/>
      <c r="M463" s="51"/>
      <c r="N463" s="51"/>
      <c r="O463" s="51"/>
    </row>
    <row r="464" spans="2:15" ht="12.75" customHeight="1" x14ac:dyDescent="0.2"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51"/>
      <c r="M464" s="51"/>
      <c r="N464" s="51"/>
      <c r="O464" s="51"/>
    </row>
    <row r="465" spans="2:15" ht="12.75" customHeight="1" x14ac:dyDescent="0.2"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51"/>
      <c r="M465" s="51"/>
      <c r="N465" s="51"/>
      <c r="O465" s="51"/>
    </row>
    <row r="466" spans="2:15" ht="12.75" customHeight="1" x14ac:dyDescent="0.2"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51"/>
      <c r="M466" s="51"/>
      <c r="N466" s="51"/>
      <c r="O466" s="51"/>
    </row>
    <row r="467" spans="2:15" ht="12.75" customHeight="1" x14ac:dyDescent="0.2"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51"/>
      <c r="M467" s="51"/>
      <c r="N467" s="51"/>
      <c r="O467" s="51"/>
    </row>
    <row r="468" spans="2:15" ht="12.75" customHeight="1" x14ac:dyDescent="0.2"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51"/>
      <c r="M468" s="51"/>
      <c r="N468" s="51"/>
      <c r="O468" s="51"/>
    </row>
    <row r="469" spans="2:15" ht="12.75" customHeight="1" x14ac:dyDescent="0.2"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51"/>
      <c r="M469" s="51"/>
      <c r="N469" s="51"/>
      <c r="O469" s="51"/>
    </row>
    <row r="470" spans="2:15" ht="12.75" customHeight="1" x14ac:dyDescent="0.2"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51"/>
      <c r="M470" s="51"/>
      <c r="N470" s="51"/>
      <c r="O470" s="51"/>
    </row>
    <row r="471" spans="2:15" ht="12.75" customHeight="1" x14ac:dyDescent="0.2"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51"/>
      <c r="M471" s="51"/>
      <c r="N471" s="51"/>
      <c r="O471" s="51"/>
    </row>
    <row r="472" spans="2:15" ht="12.75" customHeight="1" x14ac:dyDescent="0.2"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51"/>
      <c r="M472" s="51"/>
      <c r="N472" s="51"/>
      <c r="O472" s="51"/>
    </row>
    <row r="473" spans="2:15" ht="12.75" customHeight="1" x14ac:dyDescent="0.2"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51"/>
      <c r="M473" s="51"/>
      <c r="N473" s="51"/>
      <c r="O473" s="51"/>
    </row>
    <row r="474" spans="2:15" ht="12.75" customHeight="1" x14ac:dyDescent="0.2"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51"/>
      <c r="M474" s="51"/>
      <c r="N474" s="51"/>
      <c r="O474" s="51"/>
    </row>
    <row r="475" spans="2:15" ht="12.75" customHeight="1" x14ac:dyDescent="0.2"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51"/>
      <c r="M475" s="51"/>
      <c r="N475" s="51"/>
      <c r="O475" s="51"/>
    </row>
    <row r="476" spans="2:15" ht="12.75" customHeight="1" x14ac:dyDescent="0.2"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51"/>
      <c r="M476" s="51"/>
      <c r="N476" s="51"/>
      <c r="O476" s="51"/>
    </row>
    <row r="477" spans="2:15" ht="12.75" customHeight="1" x14ac:dyDescent="0.2"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51"/>
      <c r="M477" s="51"/>
      <c r="N477" s="51"/>
      <c r="O477" s="51"/>
    </row>
    <row r="478" spans="2:15" ht="12.75" customHeight="1" x14ac:dyDescent="0.2"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51"/>
      <c r="M478" s="51"/>
      <c r="N478" s="51"/>
      <c r="O478" s="51"/>
    </row>
    <row r="479" spans="2:15" ht="12.75" customHeight="1" x14ac:dyDescent="0.2"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51"/>
      <c r="M479" s="51"/>
      <c r="N479" s="51"/>
      <c r="O479" s="51"/>
    </row>
    <row r="480" spans="2:15" ht="12.75" customHeight="1" x14ac:dyDescent="0.2"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51"/>
      <c r="M480" s="51"/>
      <c r="N480" s="51"/>
      <c r="O480" s="51"/>
    </row>
    <row r="481" spans="2:15" ht="12.75" customHeight="1" x14ac:dyDescent="0.2"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51"/>
      <c r="M481" s="51"/>
      <c r="N481" s="51"/>
      <c r="O481" s="51"/>
    </row>
    <row r="482" spans="2:15" ht="12.75" customHeight="1" x14ac:dyDescent="0.2"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51"/>
      <c r="M482" s="51"/>
      <c r="N482" s="51"/>
      <c r="O482" s="51"/>
    </row>
    <row r="483" spans="2:15" ht="12.75" customHeight="1" x14ac:dyDescent="0.2"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51"/>
      <c r="M483" s="51"/>
      <c r="N483" s="51"/>
      <c r="O483" s="51"/>
    </row>
    <row r="484" spans="2:15" ht="12.75" customHeight="1" x14ac:dyDescent="0.2"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51"/>
      <c r="M484" s="51"/>
      <c r="N484" s="51"/>
      <c r="O484" s="51"/>
    </row>
    <row r="485" spans="2:15" ht="12.75" customHeight="1" x14ac:dyDescent="0.2"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51"/>
      <c r="M485" s="51"/>
      <c r="N485" s="51"/>
      <c r="O485" s="51"/>
    </row>
    <row r="486" spans="2:15" ht="12.75" customHeight="1" x14ac:dyDescent="0.2"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51"/>
      <c r="M486" s="51"/>
      <c r="N486" s="51"/>
      <c r="O486" s="51"/>
    </row>
    <row r="487" spans="2:15" ht="12.75" customHeight="1" x14ac:dyDescent="0.2"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51"/>
      <c r="M487" s="51"/>
      <c r="N487" s="51"/>
      <c r="O487" s="51"/>
    </row>
    <row r="488" spans="2:15" ht="12.75" customHeight="1" x14ac:dyDescent="0.2"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51"/>
      <c r="M488" s="51"/>
      <c r="N488" s="51"/>
      <c r="O488" s="51"/>
    </row>
    <row r="489" spans="2:15" ht="12.75" customHeight="1" x14ac:dyDescent="0.2"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51"/>
      <c r="M489" s="51"/>
      <c r="N489" s="51"/>
      <c r="O489" s="51"/>
    </row>
    <row r="490" spans="2:15" ht="12.75" customHeight="1" x14ac:dyDescent="0.2"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51"/>
      <c r="M490" s="51"/>
      <c r="N490" s="51"/>
      <c r="O490" s="51"/>
    </row>
    <row r="491" spans="2:15" ht="12.75" customHeight="1" x14ac:dyDescent="0.2"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51"/>
      <c r="M491" s="51"/>
      <c r="N491" s="51"/>
      <c r="O491" s="51"/>
    </row>
    <row r="492" spans="2:15" ht="12.75" customHeight="1" x14ac:dyDescent="0.2"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51"/>
      <c r="M492" s="51"/>
      <c r="N492" s="51"/>
      <c r="O492" s="51"/>
    </row>
    <row r="493" spans="2:15" ht="12.75" customHeight="1" x14ac:dyDescent="0.2"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51"/>
      <c r="M493" s="51"/>
      <c r="N493" s="51"/>
      <c r="O493" s="51"/>
    </row>
    <row r="494" spans="2:15" ht="12.75" customHeight="1" x14ac:dyDescent="0.2"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51"/>
      <c r="M494" s="51"/>
      <c r="N494" s="51"/>
      <c r="O494" s="51"/>
    </row>
    <row r="495" spans="2:15" ht="12.75" customHeight="1" x14ac:dyDescent="0.2"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51"/>
      <c r="M495" s="51"/>
      <c r="N495" s="51"/>
      <c r="O495" s="51"/>
    </row>
    <row r="496" spans="2:15" ht="12.75" customHeight="1" x14ac:dyDescent="0.2"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51"/>
      <c r="M496" s="51"/>
      <c r="N496" s="51"/>
      <c r="O496" s="51"/>
    </row>
    <row r="497" spans="2:15" ht="12.75" customHeight="1" x14ac:dyDescent="0.2"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51"/>
      <c r="M497" s="51"/>
      <c r="N497" s="51"/>
      <c r="O497" s="51"/>
    </row>
    <row r="498" spans="2:15" ht="12.75" customHeight="1" x14ac:dyDescent="0.2"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51"/>
      <c r="M498" s="51"/>
      <c r="N498" s="51"/>
      <c r="O498" s="51"/>
    </row>
    <row r="499" spans="2:15" ht="12.75" customHeight="1" x14ac:dyDescent="0.2"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51"/>
      <c r="M499" s="51"/>
      <c r="N499" s="51"/>
      <c r="O499" s="51"/>
    </row>
    <row r="500" spans="2:15" ht="12.75" customHeight="1" x14ac:dyDescent="0.2"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51"/>
      <c r="M500" s="51"/>
      <c r="N500" s="51"/>
      <c r="O500" s="51"/>
    </row>
    <row r="501" spans="2:15" ht="12.75" customHeight="1" x14ac:dyDescent="0.2"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51"/>
      <c r="M501" s="51"/>
      <c r="N501" s="51"/>
      <c r="O501" s="51"/>
    </row>
    <row r="502" spans="2:15" ht="12.75" customHeight="1" x14ac:dyDescent="0.2"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51"/>
      <c r="M502" s="51"/>
      <c r="N502" s="51"/>
      <c r="O502" s="51"/>
    </row>
    <row r="503" spans="2:15" ht="12.75" customHeight="1" x14ac:dyDescent="0.2"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51"/>
      <c r="M503" s="51"/>
      <c r="N503" s="51"/>
      <c r="O503" s="51"/>
    </row>
    <row r="504" spans="2:15" ht="12.75" customHeight="1" x14ac:dyDescent="0.2"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51"/>
      <c r="M504" s="51"/>
      <c r="N504" s="51"/>
      <c r="O504" s="51"/>
    </row>
    <row r="505" spans="2:15" ht="12.75" customHeight="1" x14ac:dyDescent="0.2"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51"/>
      <c r="M505" s="51"/>
      <c r="N505" s="51"/>
      <c r="O505" s="51"/>
    </row>
    <row r="506" spans="2:15" ht="12.75" customHeight="1" x14ac:dyDescent="0.2"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51"/>
      <c r="M506" s="51"/>
      <c r="N506" s="51"/>
      <c r="O506" s="51"/>
    </row>
    <row r="507" spans="2:15" ht="12.75" customHeight="1" x14ac:dyDescent="0.2"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51"/>
      <c r="M507" s="51"/>
      <c r="N507" s="51"/>
      <c r="O507" s="51"/>
    </row>
    <row r="508" spans="2:15" ht="12.75" customHeight="1" x14ac:dyDescent="0.2"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51"/>
      <c r="M508" s="51"/>
      <c r="N508" s="51"/>
      <c r="O508" s="51"/>
    </row>
    <row r="509" spans="2:15" ht="12.75" customHeight="1" x14ac:dyDescent="0.2"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51"/>
      <c r="M509" s="51"/>
      <c r="N509" s="51"/>
      <c r="O509" s="51"/>
    </row>
    <row r="510" spans="2:15" ht="12.75" customHeight="1" x14ac:dyDescent="0.2"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51"/>
      <c r="M510" s="51"/>
      <c r="N510" s="51"/>
      <c r="O510" s="51"/>
    </row>
    <row r="511" spans="2:15" ht="12.75" customHeight="1" x14ac:dyDescent="0.2"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51"/>
      <c r="M511" s="51"/>
      <c r="N511" s="51"/>
      <c r="O511" s="51"/>
    </row>
    <row r="512" spans="2:15" ht="12.75" customHeight="1" x14ac:dyDescent="0.2"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51"/>
      <c r="M512" s="51"/>
      <c r="N512" s="51"/>
      <c r="O512" s="51"/>
    </row>
    <row r="513" spans="2:15" ht="12.75" customHeight="1" x14ac:dyDescent="0.2"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51"/>
      <c r="M513" s="51"/>
      <c r="N513" s="51"/>
      <c r="O513" s="51"/>
    </row>
    <row r="514" spans="2:15" ht="12.75" customHeight="1" x14ac:dyDescent="0.2"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51"/>
      <c r="M514" s="51"/>
      <c r="N514" s="51"/>
      <c r="O514" s="51"/>
    </row>
    <row r="515" spans="2:15" ht="12.75" customHeight="1" x14ac:dyDescent="0.2"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51"/>
      <c r="M515" s="51"/>
      <c r="N515" s="51"/>
      <c r="O515" s="51"/>
    </row>
    <row r="516" spans="2:15" ht="12.75" customHeight="1" x14ac:dyDescent="0.2"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51"/>
      <c r="M516" s="51"/>
      <c r="N516" s="51"/>
      <c r="O516" s="51"/>
    </row>
    <row r="517" spans="2:15" ht="12.75" customHeight="1" x14ac:dyDescent="0.2"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51"/>
      <c r="M517" s="51"/>
      <c r="N517" s="51"/>
      <c r="O517" s="51"/>
    </row>
    <row r="518" spans="2:15" ht="12.75" customHeight="1" x14ac:dyDescent="0.2"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51"/>
      <c r="M518" s="51"/>
      <c r="N518" s="51"/>
      <c r="O518" s="51"/>
    </row>
    <row r="519" spans="2:15" ht="12.75" customHeight="1" x14ac:dyDescent="0.2"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51"/>
      <c r="M519" s="51"/>
      <c r="N519" s="51"/>
      <c r="O519" s="51"/>
    </row>
    <row r="520" spans="2:15" ht="12.75" customHeight="1" x14ac:dyDescent="0.2"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51"/>
      <c r="M520" s="51"/>
      <c r="N520" s="51"/>
      <c r="O520" s="51"/>
    </row>
    <row r="521" spans="2:15" ht="12.75" customHeight="1" x14ac:dyDescent="0.2"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51"/>
      <c r="M521" s="51"/>
      <c r="N521" s="51"/>
      <c r="O521" s="51"/>
    </row>
    <row r="522" spans="2:15" ht="12.75" customHeight="1" x14ac:dyDescent="0.2"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51"/>
      <c r="M522" s="51"/>
      <c r="N522" s="51"/>
      <c r="O522" s="51"/>
    </row>
    <row r="523" spans="2:15" ht="12.75" customHeight="1" x14ac:dyDescent="0.2"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51"/>
      <c r="M523" s="51"/>
      <c r="N523" s="51"/>
      <c r="O523" s="51"/>
    </row>
    <row r="524" spans="2:15" ht="12.75" customHeight="1" x14ac:dyDescent="0.2"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51"/>
      <c r="M524" s="51"/>
      <c r="N524" s="51"/>
      <c r="O524" s="51"/>
    </row>
    <row r="525" spans="2:15" ht="12.75" customHeight="1" x14ac:dyDescent="0.2"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51"/>
      <c r="M525" s="51"/>
      <c r="N525" s="51"/>
      <c r="O525" s="51"/>
    </row>
    <row r="526" spans="2:15" ht="12.75" customHeight="1" x14ac:dyDescent="0.2"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51"/>
      <c r="M526" s="51"/>
      <c r="N526" s="51"/>
      <c r="O526" s="51"/>
    </row>
    <row r="527" spans="2:15" ht="12.75" customHeight="1" x14ac:dyDescent="0.2"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51"/>
      <c r="M527" s="51"/>
      <c r="N527" s="51"/>
      <c r="O527" s="51"/>
    </row>
    <row r="528" spans="2:15" ht="12.75" customHeight="1" x14ac:dyDescent="0.2"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51"/>
      <c r="M528" s="51"/>
      <c r="N528" s="51"/>
      <c r="O528" s="51"/>
    </row>
    <row r="529" spans="2:15" ht="12.75" customHeight="1" x14ac:dyDescent="0.2"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51"/>
      <c r="M529" s="51"/>
      <c r="N529" s="51"/>
      <c r="O529" s="51"/>
    </row>
    <row r="530" spans="2:15" ht="12.75" customHeight="1" x14ac:dyDescent="0.2"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51"/>
      <c r="M530" s="51"/>
      <c r="N530" s="51"/>
      <c r="O530" s="51"/>
    </row>
    <row r="531" spans="2:15" ht="12.75" customHeight="1" x14ac:dyDescent="0.2"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51"/>
      <c r="M531" s="51"/>
      <c r="N531" s="51"/>
      <c r="O531" s="51"/>
    </row>
    <row r="532" spans="2:15" ht="12.75" customHeight="1" x14ac:dyDescent="0.2"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51"/>
      <c r="M532" s="51"/>
      <c r="N532" s="51"/>
      <c r="O532" s="51"/>
    </row>
    <row r="533" spans="2:15" ht="12.75" customHeight="1" x14ac:dyDescent="0.2"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51"/>
      <c r="M533" s="51"/>
      <c r="N533" s="51"/>
      <c r="O533" s="51"/>
    </row>
    <row r="534" spans="2:15" ht="12.75" customHeight="1" x14ac:dyDescent="0.2"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51"/>
      <c r="M534" s="51"/>
      <c r="N534" s="51"/>
      <c r="O534" s="51"/>
    </row>
    <row r="535" spans="2:15" ht="12.75" customHeight="1" x14ac:dyDescent="0.2"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51"/>
      <c r="M535" s="51"/>
      <c r="N535" s="51"/>
      <c r="O535" s="51"/>
    </row>
    <row r="536" spans="2:15" ht="12.75" customHeight="1" x14ac:dyDescent="0.2"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51"/>
      <c r="M536" s="51"/>
      <c r="N536" s="51"/>
      <c r="O536" s="51"/>
    </row>
    <row r="537" spans="2:15" ht="12.75" customHeight="1" x14ac:dyDescent="0.2"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51"/>
      <c r="M537" s="51"/>
      <c r="N537" s="51"/>
      <c r="O537" s="51"/>
    </row>
    <row r="538" spans="2:15" ht="12.75" customHeight="1" x14ac:dyDescent="0.2"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51"/>
      <c r="M538" s="51"/>
      <c r="N538" s="51"/>
      <c r="O538" s="51"/>
    </row>
    <row r="539" spans="2:15" ht="12.75" customHeight="1" x14ac:dyDescent="0.2"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51"/>
      <c r="M539" s="51"/>
      <c r="N539" s="51"/>
      <c r="O539" s="51"/>
    </row>
    <row r="540" spans="2:15" ht="12.75" customHeight="1" x14ac:dyDescent="0.2"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51"/>
      <c r="M540" s="51"/>
      <c r="N540" s="51"/>
      <c r="O540" s="51"/>
    </row>
    <row r="541" spans="2:15" ht="12.75" customHeight="1" x14ac:dyDescent="0.2"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51"/>
      <c r="M541" s="51"/>
      <c r="N541" s="51"/>
      <c r="O541" s="51"/>
    </row>
    <row r="542" spans="2:15" ht="12.75" customHeight="1" x14ac:dyDescent="0.2"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51"/>
      <c r="M542" s="51"/>
      <c r="N542" s="51"/>
      <c r="O542" s="51"/>
    </row>
    <row r="543" spans="2:15" ht="12.75" customHeight="1" x14ac:dyDescent="0.2"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51"/>
      <c r="M543" s="51"/>
      <c r="N543" s="51"/>
      <c r="O543" s="51"/>
    </row>
    <row r="544" spans="2:15" ht="12.75" customHeight="1" x14ac:dyDescent="0.2"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51"/>
      <c r="M544" s="51"/>
      <c r="N544" s="51"/>
      <c r="O544" s="51"/>
    </row>
    <row r="545" spans="2:15" ht="12.75" customHeight="1" x14ac:dyDescent="0.2"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51"/>
      <c r="M545" s="51"/>
      <c r="N545" s="51"/>
      <c r="O545" s="51"/>
    </row>
    <row r="546" spans="2:15" ht="12.75" customHeight="1" x14ac:dyDescent="0.2"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51"/>
      <c r="M546" s="51"/>
      <c r="N546" s="51"/>
      <c r="O546" s="51"/>
    </row>
    <row r="547" spans="2:15" ht="12.75" customHeight="1" x14ac:dyDescent="0.2"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51"/>
      <c r="M547" s="51"/>
      <c r="N547" s="51"/>
      <c r="O547" s="51"/>
    </row>
    <row r="548" spans="2:15" ht="12.75" customHeight="1" x14ac:dyDescent="0.2"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51"/>
      <c r="M548" s="51"/>
      <c r="N548" s="51"/>
      <c r="O548" s="51"/>
    </row>
    <row r="549" spans="2:15" ht="12.75" customHeight="1" x14ac:dyDescent="0.2"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51"/>
      <c r="M549" s="51"/>
      <c r="N549" s="51"/>
      <c r="O549" s="51"/>
    </row>
    <row r="550" spans="2:15" ht="12.75" customHeight="1" x14ac:dyDescent="0.2"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51"/>
      <c r="M550" s="51"/>
      <c r="N550" s="51"/>
      <c r="O550" s="51"/>
    </row>
    <row r="551" spans="2:15" ht="12.75" customHeight="1" x14ac:dyDescent="0.2"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51"/>
      <c r="M551" s="51"/>
      <c r="N551" s="51"/>
      <c r="O551" s="51"/>
    </row>
    <row r="552" spans="2:15" ht="12.75" customHeight="1" x14ac:dyDescent="0.2"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51"/>
      <c r="M552" s="51"/>
      <c r="N552" s="51"/>
      <c r="O552" s="51"/>
    </row>
    <row r="553" spans="2:15" ht="12.75" customHeight="1" x14ac:dyDescent="0.2"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51"/>
      <c r="M553" s="51"/>
      <c r="N553" s="51"/>
      <c r="O553" s="51"/>
    </row>
    <row r="554" spans="2:15" ht="12.75" customHeight="1" x14ac:dyDescent="0.2"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51"/>
      <c r="M554" s="51"/>
      <c r="N554" s="51"/>
      <c r="O554" s="51"/>
    </row>
    <row r="555" spans="2:15" ht="12.75" customHeight="1" x14ac:dyDescent="0.2"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51"/>
      <c r="M555" s="51"/>
      <c r="N555" s="51"/>
      <c r="O555" s="51"/>
    </row>
    <row r="556" spans="2:15" ht="12.75" customHeight="1" x14ac:dyDescent="0.2"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51"/>
      <c r="M556" s="51"/>
      <c r="N556" s="51"/>
      <c r="O556" s="51"/>
    </row>
    <row r="557" spans="2:15" ht="12.75" customHeight="1" x14ac:dyDescent="0.2"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51"/>
      <c r="M557" s="51"/>
      <c r="N557" s="51"/>
      <c r="O557" s="51"/>
    </row>
    <row r="558" spans="2:15" ht="12.75" customHeight="1" x14ac:dyDescent="0.2"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51"/>
      <c r="M558" s="51"/>
      <c r="N558" s="51"/>
      <c r="O558" s="51"/>
    </row>
    <row r="559" spans="2:15" ht="12.75" customHeight="1" x14ac:dyDescent="0.2"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51"/>
      <c r="M559" s="51"/>
      <c r="N559" s="51"/>
      <c r="O559" s="51"/>
    </row>
    <row r="560" spans="2:15" ht="12.75" customHeight="1" x14ac:dyDescent="0.2"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51"/>
      <c r="M560" s="51"/>
      <c r="N560" s="51"/>
      <c r="O560" s="51"/>
    </row>
    <row r="561" spans="2:15" ht="12.75" customHeight="1" x14ac:dyDescent="0.2"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51"/>
      <c r="M561" s="51"/>
      <c r="N561" s="51"/>
      <c r="O561" s="51"/>
    </row>
    <row r="562" spans="2:15" ht="12.75" customHeight="1" x14ac:dyDescent="0.2"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51"/>
      <c r="M562" s="51"/>
      <c r="N562" s="51"/>
      <c r="O562" s="51"/>
    </row>
    <row r="563" spans="2:15" ht="12.75" customHeight="1" x14ac:dyDescent="0.2"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51"/>
      <c r="M563" s="51"/>
      <c r="N563" s="51"/>
      <c r="O563" s="51"/>
    </row>
    <row r="564" spans="2:15" ht="12.75" customHeight="1" x14ac:dyDescent="0.2"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51"/>
      <c r="M564" s="51"/>
      <c r="N564" s="51"/>
      <c r="O564" s="51"/>
    </row>
    <row r="565" spans="2:15" ht="12.75" customHeight="1" x14ac:dyDescent="0.2"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51"/>
      <c r="M565" s="51"/>
      <c r="N565" s="51"/>
      <c r="O565" s="51"/>
    </row>
    <row r="566" spans="2:15" ht="12.75" customHeight="1" x14ac:dyDescent="0.2"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51"/>
      <c r="M566" s="51"/>
      <c r="N566" s="51"/>
      <c r="O566" s="51"/>
    </row>
    <row r="567" spans="2:15" ht="12.75" customHeight="1" x14ac:dyDescent="0.2"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51"/>
      <c r="M567" s="51"/>
      <c r="N567" s="51"/>
      <c r="O567" s="51"/>
    </row>
    <row r="568" spans="2:15" ht="12.75" customHeight="1" x14ac:dyDescent="0.2"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51"/>
      <c r="M568" s="51"/>
      <c r="N568" s="51"/>
      <c r="O568" s="51"/>
    </row>
    <row r="569" spans="2:15" ht="12.75" customHeight="1" x14ac:dyDescent="0.2"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51"/>
      <c r="M569" s="51"/>
      <c r="N569" s="51"/>
      <c r="O569" s="51"/>
    </row>
    <row r="570" spans="2:15" ht="12.75" customHeight="1" x14ac:dyDescent="0.2"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51"/>
      <c r="M570" s="51"/>
      <c r="N570" s="51"/>
      <c r="O570" s="51"/>
    </row>
    <row r="571" spans="2:15" ht="12.75" customHeight="1" x14ac:dyDescent="0.2"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51"/>
      <c r="M571" s="51"/>
      <c r="N571" s="51"/>
      <c r="O571" s="51"/>
    </row>
    <row r="572" spans="2:15" ht="12.75" customHeight="1" x14ac:dyDescent="0.2"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51"/>
      <c r="M572" s="51"/>
      <c r="N572" s="51"/>
      <c r="O572" s="51"/>
    </row>
    <row r="573" spans="2:15" ht="12.75" customHeight="1" x14ac:dyDescent="0.2"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51"/>
      <c r="M573" s="51"/>
      <c r="N573" s="51"/>
      <c r="O573" s="51"/>
    </row>
    <row r="574" spans="2:15" ht="12.75" customHeight="1" x14ac:dyDescent="0.2"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51"/>
      <c r="M574" s="51"/>
      <c r="N574" s="51"/>
      <c r="O574" s="51"/>
    </row>
    <row r="575" spans="2:15" ht="12.75" customHeight="1" x14ac:dyDescent="0.2"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51"/>
      <c r="M575" s="51"/>
      <c r="N575" s="51"/>
      <c r="O575" s="51"/>
    </row>
    <row r="576" spans="2:15" ht="12.75" customHeight="1" x14ac:dyDescent="0.2"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51"/>
      <c r="M576" s="51"/>
      <c r="N576" s="51"/>
      <c r="O576" s="51"/>
    </row>
    <row r="577" spans="2:15" ht="12.75" customHeight="1" x14ac:dyDescent="0.2"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51"/>
      <c r="M577" s="51"/>
      <c r="N577" s="51"/>
      <c r="O577" s="51"/>
    </row>
    <row r="578" spans="2:15" ht="12.75" customHeight="1" x14ac:dyDescent="0.2"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51"/>
      <c r="M578" s="51"/>
      <c r="N578" s="51"/>
      <c r="O578" s="51"/>
    </row>
    <row r="579" spans="2:15" ht="12.75" customHeight="1" x14ac:dyDescent="0.2"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51"/>
      <c r="M579" s="51"/>
      <c r="N579" s="51"/>
      <c r="O579" s="51"/>
    </row>
    <row r="580" spans="2:15" ht="12.75" customHeight="1" x14ac:dyDescent="0.2"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51"/>
      <c r="M580" s="51"/>
      <c r="N580" s="51"/>
      <c r="O580" s="51"/>
    </row>
    <row r="581" spans="2:15" ht="12.75" customHeight="1" x14ac:dyDescent="0.2"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51"/>
      <c r="M581" s="51"/>
      <c r="N581" s="51"/>
      <c r="O581" s="51"/>
    </row>
    <row r="582" spans="2:15" ht="12.75" customHeight="1" x14ac:dyDescent="0.2"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51"/>
      <c r="M582" s="51"/>
      <c r="N582" s="51"/>
      <c r="O582" s="51"/>
    </row>
    <row r="583" spans="2:15" ht="12.75" customHeight="1" x14ac:dyDescent="0.2"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51"/>
      <c r="M583" s="51"/>
      <c r="N583" s="51"/>
      <c r="O583" s="51"/>
    </row>
    <row r="584" spans="2:15" ht="12.75" customHeight="1" x14ac:dyDescent="0.2"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51"/>
      <c r="M584" s="51"/>
      <c r="N584" s="51"/>
      <c r="O584" s="51"/>
    </row>
    <row r="585" spans="2:15" ht="12.75" customHeight="1" x14ac:dyDescent="0.2"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51"/>
      <c r="M585" s="51"/>
      <c r="N585" s="51"/>
      <c r="O585" s="51"/>
    </row>
    <row r="586" spans="2:15" ht="12.75" customHeight="1" x14ac:dyDescent="0.2"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51"/>
      <c r="M586" s="51"/>
      <c r="N586" s="51"/>
      <c r="O586" s="51"/>
    </row>
    <row r="587" spans="2:15" ht="12.75" customHeight="1" x14ac:dyDescent="0.2"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51"/>
      <c r="M587" s="51"/>
      <c r="N587" s="51"/>
      <c r="O587" s="51"/>
    </row>
    <row r="588" spans="2:15" ht="12.75" customHeight="1" x14ac:dyDescent="0.2"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51"/>
      <c r="M588" s="51"/>
      <c r="N588" s="51"/>
      <c r="O588" s="51"/>
    </row>
    <row r="589" spans="2:15" ht="12.75" customHeight="1" x14ac:dyDescent="0.2"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51"/>
      <c r="M589" s="51"/>
      <c r="N589" s="51"/>
      <c r="O589" s="51"/>
    </row>
    <row r="590" spans="2:15" ht="12.75" customHeight="1" x14ac:dyDescent="0.2"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51"/>
      <c r="M590" s="51"/>
      <c r="N590" s="51"/>
      <c r="O590" s="51"/>
    </row>
    <row r="591" spans="2:15" ht="12.75" customHeight="1" x14ac:dyDescent="0.2"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51"/>
      <c r="M591" s="51"/>
      <c r="N591" s="51"/>
      <c r="O591" s="51"/>
    </row>
    <row r="592" spans="2:15" ht="12.75" customHeight="1" x14ac:dyDescent="0.2"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51"/>
      <c r="M592" s="51"/>
      <c r="N592" s="51"/>
      <c r="O592" s="51"/>
    </row>
    <row r="593" spans="2:15" ht="12.75" customHeight="1" x14ac:dyDescent="0.2"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51"/>
      <c r="M593" s="51"/>
      <c r="N593" s="51"/>
      <c r="O593" s="51"/>
    </row>
    <row r="594" spans="2:15" ht="12.75" customHeight="1" x14ac:dyDescent="0.2"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51"/>
      <c r="M594" s="51"/>
      <c r="N594" s="51"/>
      <c r="O594" s="51"/>
    </row>
    <row r="595" spans="2:15" ht="12.75" customHeight="1" x14ac:dyDescent="0.2"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51"/>
      <c r="M595" s="51"/>
      <c r="N595" s="51"/>
      <c r="O595" s="51"/>
    </row>
    <row r="596" spans="2:15" ht="12.75" customHeight="1" x14ac:dyDescent="0.2"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51"/>
      <c r="M596" s="51"/>
      <c r="N596" s="51"/>
      <c r="O596" s="51"/>
    </row>
    <row r="597" spans="2:15" ht="12.75" customHeight="1" x14ac:dyDescent="0.2"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51"/>
      <c r="M597" s="51"/>
      <c r="N597" s="51"/>
      <c r="O597" s="51"/>
    </row>
    <row r="598" spans="2:15" ht="12.75" customHeight="1" x14ac:dyDescent="0.2"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51"/>
      <c r="M598" s="51"/>
      <c r="N598" s="51"/>
      <c r="O598" s="51"/>
    </row>
    <row r="599" spans="2:15" ht="12.75" customHeight="1" x14ac:dyDescent="0.2"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51"/>
      <c r="M599" s="51"/>
      <c r="N599" s="51"/>
      <c r="O599" s="51"/>
    </row>
    <row r="600" spans="2:15" ht="12.75" customHeight="1" x14ac:dyDescent="0.2"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51"/>
      <c r="M600" s="51"/>
      <c r="N600" s="51"/>
      <c r="O600" s="51"/>
    </row>
    <row r="601" spans="2:15" ht="12.75" customHeight="1" x14ac:dyDescent="0.2"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51"/>
      <c r="M601" s="51"/>
      <c r="N601" s="51"/>
      <c r="O601" s="51"/>
    </row>
    <row r="602" spans="2:15" ht="12.75" customHeight="1" x14ac:dyDescent="0.2"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51"/>
      <c r="M602" s="51"/>
      <c r="N602" s="51"/>
      <c r="O602" s="51"/>
    </row>
    <row r="603" spans="2:15" ht="12.75" customHeight="1" x14ac:dyDescent="0.2"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51"/>
      <c r="M603" s="51"/>
      <c r="N603" s="51"/>
      <c r="O603" s="51"/>
    </row>
    <row r="604" spans="2:15" ht="12.75" customHeight="1" x14ac:dyDescent="0.2"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51"/>
      <c r="M604" s="51"/>
      <c r="N604" s="51"/>
      <c r="O604" s="51"/>
    </row>
    <row r="605" spans="2:15" ht="12.75" customHeight="1" x14ac:dyDescent="0.2"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51"/>
      <c r="M605" s="51"/>
      <c r="N605" s="51"/>
      <c r="O605" s="51"/>
    </row>
    <row r="606" spans="2:15" ht="12.75" customHeight="1" x14ac:dyDescent="0.2"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51"/>
      <c r="M606" s="51"/>
      <c r="N606" s="51"/>
      <c r="O606" s="51"/>
    </row>
    <row r="607" spans="2:15" ht="12.75" customHeight="1" x14ac:dyDescent="0.2"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51"/>
      <c r="M607" s="51"/>
      <c r="N607" s="51"/>
      <c r="O607" s="51"/>
    </row>
    <row r="608" spans="2:15" ht="12.75" customHeight="1" x14ac:dyDescent="0.2"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51"/>
      <c r="M608" s="51"/>
      <c r="N608" s="51"/>
      <c r="O608" s="51"/>
    </row>
    <row r="609" spans="2:15" ht="12.75" customHeight="1" x14ac:dyDescent="0.2"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51"/>
      <c r="M609" s="51"/>
      <c r="N609" s="51"/>
      <c r="O609" s="51"/>
    </row>
    <row r="610" spans="2:15" ht="12.75" customHeight="1" x14ac:dyDescent="0.2"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51"/>
      <c r="M610" s="51"/>
      <c r="N610" s="51"/>
      <c r="O610" s="51"/>
    </row>
    <row r="611" spans="2:15" ht="12.75" customHeight="1" x14ac:dyDescent="0.2"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51"/>
      <c r="M611" s="51"/>
      <c r="N611" s="51"/>
      <c r="O611" s="51"/>
    </row>
    <row r="612" spans="2:15" ht="12.75" customHeight="1" x14ac:dyDescent="0.2"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51"/>
      <c r="M612" s="51"/>
      <c r="N612" s="51"/>
      <c r="O612" s="51"/>
    </row>
    <row r="613" spans="2:15" ht="12.75" customHeight="1" x14ac:dyDescent="0.2"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51"/>
      <c r="M613" s="51"/>
      <c r="N613" s="51"/>
      <c r="O613" s="51"/>
    </row>
    <row r="614" spans="2:15" ht="12.75" customHeight="1" x14ac:dyDescent="0.2"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51"/>
      <c r="M614" s="51"/>
      <c r="N614" s="51"/>
      <c r="O614" s="51"/>
    </row>
    <row r="615" spans="2:15" ht="12.75" customHeight="1" x14ac:dyDescent="0.2"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51"/>
      <c r="M615" s="51"/>
      <c r="N615" s="51"/>
      <c r="O615" s="51"/>
    </row>
    <row r="616" spans="2:15" ht="12.75" customHeight="1" x14ac:dyDescent="0.2"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51"/>
      <c r="M616" s="51"/>
      <c r="N616" s="51"/>
      <c r="O616" s="51"/>
    </row>
    <row r="617" spans="2:15" ht="12.75" customHeight="1" x14ac:dyDescent="0.2"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51"/>
      <c r="M617" s="51"/>
      <c r="N617" s="51"/>
      <c r="O617" s="51"/>
    </row>
    <row r="618" spans="2:15" ht="12.75" customHeight="1" x14ac:dyDescent="0.2"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51"/>
      <c r="M618" s="51"/>
      <c r="N618" s="51"/>
      <c r="O618" s="51"/>
    </row>
    <row r="619" spans="2:15" ht="12.75" customHeight="1" x14ac:dyDescent="0.2"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51"/>
      <c r="M619" s="51"/>
      <c r="N619" s="51"/>
      <c r="O619" s="51"/>
    </row>
    <row r="620" spans="2:15" ht="12.75" customHeight="1" x14ac:dyDescent="0.2"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51"/>
      <c r="M620" s="51"/>
      <c r="N620" s="51"/>
      <c r="O620" s="51"/>
    </row>
    <row r="621" spans="2:15" ht="12.75" customHeight="1" x14ac:dyDescent="0.2"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51"/>
      <c r="M621" s="51"/>
      <c r="N621" s="51"/>
      <c r="O621" s="51"/>
    </row>
    <row r="622" spans="2:15" ht="12.75" customHeight="1" x14ac:dyDescent="0.2"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51"/>
      <c r="M622" s="51"/>
      <c r="N622" s="51"/>
      <c r="O622" s="51"/>
    </row>
    <row r="623" spans="2:15" ht="12.75" customHeight="1" x14ac:dyDescent="0.2"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51"/>
      <c r="M623" s="51"/>
      <c r="N623" s="51"/>
      <c r="O623" s="51"/>
    </row>
    <row r="624" spans="2:15" ht="12.75" customHeight="1" x14ac:dyDescent="0.2"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51"/>
      <c r="M624" s="51"/>
      <c r="N624" s="51"/>
      <c r="O624" s="51"/>
    </row>
    <row r="625" spans="2:15" ht="12.75" customHeight="1" x14ac:dyDescent="0.2"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51"/>
      <c r="M625" s="51"/>
      <c r="N625" s="51"/>
      <c r="O625" s="51"/>
    </row>
    <row r="626" spans="2:15" ht="12.75" customHeight="1" x14ac:dyDescent="0.2"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51"/>
      <c r="M626" s="51"/>
      <c r="N626" s="51"/>
      <c r="O626" s="51"/>
    </row>
    <row r="627" spans="2:15" ht="12.75" customHeight="1" x14ac:dyDescent="0.2"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51"/>
      <c r="M627" s="51"/>
      <c r="N627" s="51"/>
      <c r="O627" s="51"/>
    </row>
    <row r="628" spans="2:15" ht="12.75" customHeight="1" x14ac:dyDescent="0.2"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51"/>
      <c r="M628" s="51"/>
      <c r="N628" s="51"/>
      <c r="O628" s="51"/>
    </row>
    <row r="629" spans="2:15" ht="12.75" customHeight="1" x14ac:dyDescent="0.2"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51"/>
      <c r="M629" s="51"/>
      <c r="N629" s="51"/>
      <c r="O629" s="51"/>
    </row>
    <row r="630" spans="2:15" ht="12.75" customHeight="1" x14ac:dyDescent="0.2"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51"/>
      <c r="M630" s="51"/>
      <c r="N630" s="51"/>
      <c r="O630" s="51"/>
    </row>
    <row r="631" spans="2:15" ht="12.75" customHeight="1" x14ac:dyDescent="0.2"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51"/>
      <c r="M631" s="51"/>
      <c r="N631" s="51"/>
      <c r="O631" s="51"/>
    </row>
    <row r="632" spans="2:15" ht="12.75" customHeight="1" x14ac:dyDescent="0.2"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51"/>
      <c r="M632" s="51"/>
      <c r="N632" s="51"/>
      <c r="O632" s="51"/>
    </row>
    <row r="633" spans="2:15" ht="12.75" customHeight="1" x14ac:dyDescent="0.2"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51"/>
      <c r="M633" s="51"/>
      <c r="N633" s="51"/>
      <c r="O633" s="51"/>
    </row>
    <row r="634" spans="2:15" ht="12.75" customHeight="1" x14ac:dyDescent="0.2"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51"/>
      <c r="M634" s="51"/>
      <c r="N634" s="51"/>
      <c r="O634" s="51"/>
    </row>
    <row r="635" spans="2:15" ht="12.75" customHeight="1" x14ac:dyDescent="0.2"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51"/>
      <c r="M635" s="51"/>
      <c r="N635" s="51"/>
      <c r="O635" s="51"/>
    </row>
    <row r="636" spans="2:15" ht="12.75" customHeight="1" x14ac:dyDescent="0.2"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51"/>
      <c r="M636" s="51"/>
      <c r="N636" s="51"/>
      <c r="O636" s="51"/>
    </row>
    <row r="637" spans="2:15" ht="12.75" customHeight="1" x14ac:dyDescent="0.2"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51"/>
      <c r="M637" s="51"/>
      <c r="N637" s="51"/>
      <c r="O637" s="51"/>
    </row>
    <row r="638" spans="2:15" ht="12.75" customHeight="1" x14ac:dyDescent="0.2"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51"/>
      <c r="M638" s="51"/>
      <c r="N638" s="51"/>
      <c r="O638" s="51"/>
    </row>
    <row r="639" spans="2:15" ht="12.75" customHeight="1" x14ac:dyDescent="0.2"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51"/>
      <c r="M639" s="51"/>
      <c r="N639" s="51"/>
      <c r="O639" s="51"/>
    </row>
    <row r="640" spans="2:15" ht="12.75" customHeight="1" x14ac:dyDescent="0.2"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51"/>
      <c r="M640" s="51"/>
      <c r="N640" s="51"/>
      <c r="O640" s="51"/>
    </row>
    <row r="641" spans="2:15" ht="12.75" customHeight="1" x14ac:dyDescent="0.2"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51"/>
      <c r="M641" s="51"/>
      <c r="N641" s="51"/>
      <c r="O641" s="51"/>
    </row>
    <row r="642" spans="2:15" ht="12.75" customHeight="1" x14ac:dyDescent="0.2"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51"/>
      <c r="M642" s="51"/>
      <c r="N642" s="51"/>
      <c r="O642" s="51"/>
    </row>
    <row r="643" spans="2:15" ht="12.75" customHeight="1" x14ac:dyDescent="0.2"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51"/>
      <c r="M643" s="51"/>
      <c r="N643" s="51"/>
      <c r="O643" s="51"/>
    </row>
    <row r="644" spans="2:15" ht="12.75" customHeight="1" x14ac:dyDescent="0.2"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51"/>
      <c r="M644" s="51"/>
      <c r="N644" s="51"/>
      <c r="O644" s="51"/>
    </row>
    <row r="645" spans="2:15" ht="12.75" customHeight="1" x14ac:dyDescent="0.2"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51"/>
      <c r="M645" s="51"/>
      <c r="N645" s="51"/>
      <c r="O645" s="51"/>
    </row>
    <row r="646" spans="2:15" ht="12.75" customHeight="1" x14ac:dyDescent="0.2"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51"/>
      <c r="M646" s="51"/>
      <c r="N646" s="51"/>
      <c r="O646" s="51"/>
    </row>
    <row r="647" spans="2:15" ht="12.75" customHeight="1" x14ac:dyDescent="0.2"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51"/>
      <c r="M647" s="51"/>
      <c r="N647" s="51"/>
      <c r="O647" s="51"/>
    </row>
    <row r="648" spans="2:15" ht="12.75" customHeight="1" x14ac:dyDescent="0.2"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51"/>
      <c r="M648" s="51"/>
      <c r="N648" s="51"/>
      <c r="O648" s="51"/>
    </row>
    <row r="649" spans="2:15" ht="12.75" customHeight="1" x14ac:dyDescent="0.2"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51"/>
      <c r="M649" s="51"/>
      <c r="N649" s="51"/>
      <c r="O649" s="51"/>
    </row>
    <row r="650" spans="2:15" ht="12.75" customHeight="1" x14ac:dyDescent="0.2"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51"/>
      <c r="M650" s="51"/>
      <c r="N650" s="51"/>
      <c r="O650" s="51"/>
    </row>
    <row r="651" spans="2:15" ht="12.75" customHeight="1" x14ac:dyDescent="0.2"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51"/>
      <c r="M651" s="51"/>
      <c r="N651" s="51"/>
      <c r="O651" s="51"/>
    </row>
    <row r="652" spans="2:15" ht="12.75" customHeight="1" x14ac:dyDescent="0.2"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51"/>
      <c r="M652" s="51"/>
      <c r="N652" s="51"/>
      <c r="O652" s="51"/>
    </row>
    <row r="653" spans="2:15" ht="12.75" customHeight="1" x14ac:dyDescent="0.2"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51"/>
      <c r="M653" s="51"/>
      <c r="N653" s="51"/>
      <c r="O653" s="51"/>
    </row>
    <row r="654" spans="2:15" ht="12.75" customHeight="1" x14ac:dyDescent="0.2"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51"/>
      <c r="M654" s="51"/>
      <c r="N654" s="51"/>
      <c r="O654" s="51"/>
    </row>
    <row r="655" spans="2:15" ht="12.75" customHeight="1" x14ac:dyDescent="0.2"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51"/>
      <c r="M655" s="51"/>
      <c r="N655" s="51"/>
      <c r="O655" s="51"/>
    </row>
    <row r="656" spans="2:15" ht="12.75" customHeight="1" x14ac:dyDescent="0.2"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51"/>
      <c r="M656" s="51"/>
      <c r="N656" s="51"/>
      <c r="O656" s="51"/>
    </row>
    <row r="657" spans="2:15" ht="12.75" customHeight="1" x14ac:dyDescent="0.2"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51"/>
      <c r="M657" s="51"/>
      <c r="N657" s="51"/>
      <c r="O657" s="51"/>
    </row>
    <row r="658" spans="2:15" ht="12.75" customHeight="1" x14ac:dyDescent="0.2"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51"/>
      <c r="M658" s="51"/>
      <c r="N658" s="51"/>
      <c r="O658" s="51"/>
    </row>
    <row r="659" spans="2:15" ht="12.75" customHeight="1" x14ac:dyDescent="0.2"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51"/>
      <c r="M659" s="51"/>
      <c r="N659" s="51"/>
      <c r="O659" s="51"/>
    </row>
    <row r="660" spans="2:15" ht="12.75" customHeight="1" x14ac:dyDescent="0.2"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51"/>
      <c r="M660" s="51"/>
      <c r="N660" s="51"/>
      <c r="O660" s="51"/>
    </row>
    <row r="661" spans="2:15" ht="12.75" customHeight="1" x14ac:dyDescent="0.2"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51"/>
      <c r="M661" s="51"/>
      <c r="N661" s="51"/>
      <c r="O661" s="51"/>
    </row>
    <row r="662" spans="2:15" ht="12.75" customHeight="1" x14ac:dyDescent="0.2"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51"/>
      <c r="M662" s="51"/>
      <c r="N662" s="51"/>
      <c r="O662" s="51"/>
    </row>
    <row r="663" spans="2:15" ht="12.75" customHeight="1" x14ac:dyDescent="0.2"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51"/>
      <c r="M663" s="51"/>
      <c r="N663" s="51"/>
      <c r="O663" s="51"/>
    </row>
    <row r="664" spans="2:15" ht="12.75" customHeight="1" x14ac:dyDescent="0.2"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51"/>
      <c r="M664" s="51"/>
      <c r="N664" s="51"/>
      <c r="O664" s="51"/>
    </row>
    <row r="665" spans="2:15" ht="12.75" customHeight="1" x14ac:dyDescent="0.2"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51"/>
      <c r="M665" s="51"/>
      <c r="N665" s="51"/>
      <c r="O665" s="51"/>
    </row>
    <row r="666" spans="2:15" ht="12.75" customHeight="1" x14ac:dyDescent="0.2"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51"/>
      <c r="M666" s="51"/>
      <c r="N666" s="51"/>
      <c r="O666" s="51"/>
    </row>
    <row r="667" spans="2:15" ht="12.75" customHeight="1" x14ac:dyDescent="0.2"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51"/>
      <c r="M667" s="51"/>
      <c r="N667" s="51"/>
      <c r="O667" s="51"/>
    </row>
    <row r="668" spans="2:15" ht="12.75" customHeight="1" x14ac:dyDescent="0.2"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51"/>
      <c r="M668" s="51"/>
      <c r="N668" s="51"/>
      <c r="O668" s="51"/>
    </row>
    <row r="669" spans="2:15" ht="12.75" customHeight="1" x14ac:dyDescent="0.2"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51"/>
      <c r="M669" s="51"/>
      <c r="N669" s="51"/>
      <c r="O669" s="51"/>
    </row>
    <row r="670" spans="2:15" ht="12.75" customHeight="1" x14ac:dyDescent="0.2"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51"/>
      <c r="M670" s="51"/>
      <c r="N670" s="51"/>
      <c r="O670" s="51"/>
    </row>
    <row r="671" spans="2:15" ht="12.75" customHeight="1" x14ac:dyDescent="0.2"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51"/>
      <c r="M671" s="51"/>
      <c r="N671" s="51"/>
      <c r="O671" s="51"/>
    </row>
    <row r="672" spans="2:15" ht="12.75" customHeight="1" x14ac:dyDescent="0.2"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51"/>
      <c r="M672" s="51"/>
      <c r="N672" s="51"/>
      <c r="O672" s="51"/>
    </row>
    <row r="673" spans="2:15" ht="12.75" customHeight="1" x14ac:dyDescent="0.2"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51"/>
      <c r="M673" s="51"/>
      <c r="N673" s="51"/>
      <c r="O673" s="51"/>
    </row>
    <row r="674" spans="2:15" ht="12.75" customHeight="1" x14ac:dyDescent="0.2"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51"/>
      <c r="M674" s="51"/>
      <c r="N674" s="51"/>
      <c r="O674" s="51"/>
    </row>
    <row r="675" spans="2:15" ht="12.75" customHeight="1" x14ac:dyDescent="0.2"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51"/>
      <c r="M675" s="51"/>
      <c r="N675" s="51"/>
      <c r="O675" s="51"/>
    </row>
    <row r="676" spans="2:15" ht="12.75" customHeight="1" x14ac:dyDescent="0.2"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51"/>
      <c r="M676" s="51"/>
      <c r="N676" s="51"/>
      <c r="O676" s="51"/>
    </row>
    <row r="677" spans="2:15" ht="12.75" customHeight="1" x14ac:dyDescent="0.2"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51"/>
      <c r="M677" s="51"/>
      <c r="N677" s="51"/>
      <c r="O677" s="51"/>
    </row>
    <row r="678" spans="2:15" ht="12.75" customHeight="1" x14ac:dyDescent="0.2"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51"/>
      <c r="M678" s="51"/>
      <c r="N678" s="51"/>
      <c r="O678" s="51"/>
    </row>
    <row r="679" spans="2:15" ht="12.75" customHeight="1" x14ac:dyDescent="0.2"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51"/>
      <c r="M679" s="51"/>
      <c r="N679" s="51"/>
      <c r="O679" s="51"/>
    </row>
    <row r="680" spans="2:15" ht="12.75" customHeight="1" x14ac:dyDescent="0.2"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51"/>
      <c r="M680" s="51"/>
      <c r="N680" s="51"/>
      <c r="O680" s="51"/>
    </row>
    <row r="681" spans="2:15" ht="12.75" customHeight="1" x14ac:dyDescent="0.2"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51"/>
      <c r="M681" s="51"/>
      <c r="N681" s="51"/>
      <c r="O681" s="51"/>
    </row>
    <row r="682" spans="2:15" ht="12.75" customHeight="1" x14ac:dyDescent="0.2"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51"/>
      <c r="M682" s="51"/>
      <c r="N682" s="51"/>
      <c r="O682" s="51"/>
    </row>
    <row r="683" spans="2:15" ht="12.75" customHeight="1" x14ac:dyDescent="0.2"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51"/>
      <c r="M683" s="51"/>
      <c r="N683" s="51"/>
      <c r="O683" s="51"/>
    </row>
    <row r="684" spans="2:15" ht="12.75" customHeight="1" x14ac:dyDescent="0.2"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51"/>
      <c r="M684" s="51"/>
      <c r="N684" s="51"/>
      <c r="O684" s="51"/>
    </row>
    <row r="685" spans="2:15" ht="12.75" customHeight="1" x14ac:dyDescent="0.2"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51"/>
      <c r="M685" s="51"/>
      <c r="N685" s="51"/>
      <c r="O685" s="51"/>
    </row>
    <row r="686" spans="2:15" ht="12.75" customHeight="1" x14ac:dyDescent="0.2"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51"/>
      <c r="M686" s="51"/>
      <c r="N686" s="51"/>
      <c r="O686" s="51"/>
    </row>
    <row r="687" spans="2:15" ht="12.75" customHeight="1" x14ac:dyDescent="0.2"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51"/>
      <c r="M687" s="51"/>
      <c r="N687" s="51"/>
      <c r="O687" s="51"/>
    </row>
    <row r="688" spans="2:15" ht="12.75" customHeight="1" x14ac:dyDescent="0.2"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51"/>
      <c r="M688" s="51"/>
      <c r="N688" s="51"/>
      <c r="O688" s="51"/>
    </row>
    <row r="689" spans="2:15" ht="12.75" customHeight="1" x14ac:dyDescent="0.2"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51"/>
      <c r="M689" s="51"/>
      <c r="N689" s="51"/>
      <c r="O689" s="51"/>
    </row>
    <row r="690" spans="2:15" ht="12.75" customHeight="1" x14ac:dyDescent="0.2"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51"/>
      <c r="M690" s="51"/>
      <c r="N690" s="51"/>
      <c r="O690" s="51"/>
    </row>
    <row r="691" spans="2:15" ht="12.75" customHeight="1" x14ac:dyDescent="0.2"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51"/>
      <c r="M691" s="51"/>
      <c r="N691" s="51"/>
      <c r="O691" s="51"/>
    </row>
    <row r="692" spans="2:15" ht="12.75" customHeight="1" x14ac:dyDescent="0.2"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51"/>
      <c r="M692" s="51"/>
      <c r="N692" s="51"/>
      <c r="O692" s="51"/>
    </row>
    <row r="693" spans="2:15" ht="12.75" customHeight="1" x14ac:dyDescent="0.2"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51"/>
      <c r="M693" s="51"/>
      <c r="N693" s="51"/>
      <c r="O693" s="51"/>
    </row>
    <row r="694" spans="2:15" ht="12.75" customHeight="1" x14ac:dyDescent="0.2"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51"/>
      <c r="M694" s="51"/>
      <c r="N694" s="51"/>
      <c r="O694" s="51"/>
    </row>
    <row r="695" spans="2:15" ht="12.75" customHeight="1" x14ac:dyDescent="0.2"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51"/>
      <c r="M695" s="51"/>
      <c r="N695" s="51"/>
      <c r="O695" s="51"/>
    </row>
    <row r="696" spans="2:15" ht="12.75" customHeight="1" x14ac:dyDescent="0.2"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51"/>
      <c r="M696" s="51"/>
      <c r="N696" s="51"/>
      <c r="O696" s="51"/>
    </row>
    <row r="697" spans="2:15" ht="12.75" customHeight="1" x14ac:dyDescent="0.2"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51"/>
      <c r="M697" s="51"/>
      <c r="N697" s="51"/>
      <c r="O697" s="51"/>
    </row>
    <row r="698" spans="2:15" ht="12.75" customHeight="1" x14ac:dyDescent="0.2"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51"/>
      <c r="M698" s="51"/>
      <c r="N698" s="51"/>
      <c r="O698" s="51"/>
    </row>
    <row r="699" spans="2:15" ht="12.75" customHeight="1" x14ac:dyDescent="0.2"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51"/>
      <c r="M699" s="51"/>
      <c r="N699" s="51"/>
      <c r="O699" s="51"/>
    </row>
    <row r="700" spans="2:15" ht="12.75" customHeight="1" x14ac:dyDescent="0.2"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51"/>
      <c r="M700" s="51"/>
      <c r="N700" s="51"/>
      <c r="O700" s="51"/>
    </row>
    <row r="701" spans="2:15" ht="12.75" customHeight="1" x14ac:dyDescent="0.2"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51"/>
      <c r="M701" s="51"/>
      <c r="N701" s="51"/>
      <c r="O701" s="51"/>
    </row>
    <row r="702" spans="2:15" ht="12.75" customHeight="1" x14ac:dyDescent="0.2"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51"/>
      <c r="M702" s="51"/>
      <c r="N702" s="51"/>
      <c r="O702" s="51"/>
    </row>
    <row r="703" spans="2:15" ht="12.75" customHeight="1" x14ac:dyDescent="0.2"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51"/>
      <c r="M703" s="51"/>
      <c r="N703" s="51"/>
      <c r="O703" s="51"/>
    </row>
    <row r="704" spans="2:15" ht="12.75" customHeight="1" x14ac:dyDescent="0.2"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51"/>
      <c r="M704" s="51"/>
      <c r="N704" s="51"/>
      <c r="O704" s="51"/>
    </row>
    <row r="705" spans="2:15" ht="12.75" customHeight="1" x14ac:dyDescent="0.2"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51"/>
      <c r="M705" s="51"/>
      <c r="N705" s="51"/>
      <c r="O705" s="51"/>
    </row>
    <row r="706" spans="2:15" ht="12.75" customHeight="1" x14ac:dyDescent="0.2"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51"/>
      <c r="M706" s="51"/>
      <c r="N706" s="51"/>
      <c r="O706" s="51"/>
    </row>
    <row r="707" spans="2:15" ht="12.75" customHeight="1" x14ac:dyDescent="0.2"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51"/>
      <c r="M707" s="51"/>
      <c r="N707" s="51"/>
      <c r="O707" s="51"/>
    </row>
    <row r="708" spans="2:15" ht="12.75" customHeight="1" x14ac:dyDescent="0.2"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51"/>
      <c r="M708" s="51"/>
      <c r="N708" s="51"/>
      <c r="O708" s="51"/>
    </row>
    <row r="709" spans="2:15" ht="12.75" customHeight="1" x14ac:dyDescent="0.2"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51"/>
      <c r="M709" s="51"/>
      <c r="N709" s="51"/>
      <c r="O709" s="51"/>
    </row>
    <row r="710" spans="2:15" ht="12.75" customHeight="1" x14ac:dyDescent="0.2"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51"/>
      <c r="M710" s="51"/>
      <c r="N710" s="51"/>
      <c r="O710" s="51"/>
    </row>
    <row r="711" spans="2:15" ht="12.75" customHeight="1" x14ac:dyDescent="0.2"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51"/>
      <c r="M711" s="51"/>
      <c r="N711" s="51"/>
      <c r="O711" s="51"/>
    </row>
    <row r="712" spans="2:15" ht="12.75" customHeight="1" x14ac:dyDescent="0.2"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51"/>
      <c r="M712" s="51"/>
      <c r="N712" s="51"/>
      <c r="O712" s="51"/>
    </row>
    <row r="713" spans="2:15" ht="12.75" customHeight="1" x14ac:dyDescent="0.2"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51"/>
      <c r="M713" s="51"/>
      <c r="N713" s="51"/>
      <c r="O713" s="51"/>
    </row>
    <row r="714" spans="2:15" ht="12.75" customHeight="1" x14ac:dyDescent="0.2"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51"/>
      <c r="M714" s="51"/>
      <c r="N714" s="51"/>
      <c r="O714" s="51"/>
    </row>
    <row r="715" spans="2:15" ht="12.75" customHeight="1" x14ac:dyDescent="0.2"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51"/>
      <c r="M715" s="51"/>
      <c r="N715" s="51"/>
      <c r="O715" s="51"/>
    </row>
    <row r="716" spans="2:15" ht="12.75" customHeight="1" x14ac:dyDescent="0.2"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51"/>
      <c r="M716" s="51"/>
      <c r="N716" s="51"/>
      <c r="O716" s="51"/>
    </row>
    <row r="717" spans="2:15" ht="12.75" customHeight="1" x14ac:dyDescent="0.2"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51"/>
      <c r="M717" s="51"/>
      <c r="N717" s="51"/>
      <c r="O717" s="51"/>
    </row>
    <row r="718" spans="2:15" ht="12.75" customHeight="1" x14ac:dyDescent="0.2"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51"/>
      <c r="M718" s="51"/>
      <c r="N718" s="51"/>
      <c r="O718" s="51"/>
    </row>
    <row r="719" spans="2:15" ht="12.75" customHeight="1" x14ac:dyDescent="0.2"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51"/>
      <c r="M719" s="51"/>
      <c r="N719" s="51"/>
      <c r="O719" s="51"/>
    </row>
    <row r="720" spans="2:15" ht="12.75" customHeight="1" x14ac:dyDescent="0.2"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51"/>
      <c r="M720" s="51"/>
      <c r="N720" s="51"/>
      <c r="O720" s="51"/>
    </row>
    <row r="721" spans="2:15" ht="12.75" customHeight="1" x14ac:dyDescent="0.2"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51"/>
      <c r="M721" s="51"/>
      <c r="N721" s="51"/>
      <c r="O721" s="51"/>
    </row>
    <row r="722" spans="2:15" ht="12.75" customHeight="1" x14ac:dyDescent="0.2"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51"/>
      <c r="M722" s="51"/>
      <c r="N722" s="51"/>
      <c r="O722" s="51"/>
    </row>
    <row r="723" spans="2:15" ht="12.75" customHeight="1" x14ac:dyDescent="0.2"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51"/>
      <c r="M723" s="51"/>
      <c r="N723" s="51"/>
      <c r="O723" s="51"/>
    </row>
    <row r="724" spans="2:15" ht="12.75" customHeight="1" x14ac:dyDescent="0.2"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51"/>
      <c r="M724" s="51"/>
      <c r="N724" s="51"/>
      <c r="O724" s="51"/>
    </row>
    <row r="725" spans="2:15" ht="12.75" customHeight="1" x14ac:dyDescent="0.2"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51"/>
      <c r="M725" s="51"/>
      <c r="N725" s="51"/>
      <c r="O725" s="51"/>
    </row>
    <row r="726" spans="2:15" ht="12.75" customHeight="1" x14ac:dyDescent="0.2"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51"/>
      <c r="M726" s="51"/>
      <c r="N726" s="51"/>
      <c r="O726" s="51"/>
    </row>
    <row r="727" spans="2:15" ht="12.75" customHeight="1" x14ac:dyDescent="0.2"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51"/>
      <c r="M727" s="51"/>
      <c r="N727" s="51"/>
      <c r="O727" s="51"/>
    </row>
    <row r="728" spans="2:15" ht="12.75" customHeight="1" x14ac:dyDescent="0.2"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51"/>
      <c r="M728" s="51"/>
      <c r="N728" s="51"/>
      <c r="O728" s="51"/>
    </row>
    <row r="729" spans="2:15" ht="12.75" customHeight="1" x14ac:dyDescent="0.2"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51"/>
      <c r="M729" s="51"/>
      <c r="N729" s="51"/>
      <c r="O729" s="51"/>
    </row>
    <row r="730" spans="2:15" ht="12.75" customHeight="1" x14ac:dyDescent="0.2"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51"/>
      <c r="M730" s="51"/>
      <c r="N730" s="51"/>
      <c r="O730" s="51"/>
    </row>
    <row r="731" spans="2:15" ht="12.75" customHeight="1" x14ac:dyDescent="0.2"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51"/>
      <c r="M731" s="51"/>
      <c r="N731" s="51"/>
      <c r="O731" s="51"/>
    </row>
    <row r="732" spans="2:15" ht="12.75" customHeight="1" x14ac:dyDescent="0.2"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51"/>
      <c r="M732" s="51"/>
      <c r="N732" s="51"/>
      <c r="O732" s="51"/>
    </row>
    <row r="733" spans="2:15" ht="12.75" customHeight="1" x14ac:dyDescent="0.2"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51"/>
      <c r="M733" s="51"/>
      <c r="N733" s="51"/>
      <c r="O733" s="51"/>
    </row>
    <row r="734" spans="2:15" ht="12.75" customHeight="1" x14ac:dyDescent="0.2"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51"/>
      <c r="M734" s="51"/>
      <c r="N734" s="51"/>
      <c r="O734" s="51"/>
    </row>
    <row r="735" spans="2:15" ht="12.75" customHeight="1" x14ac:dyDescent="0.2"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51"/>
      <c r="M735" s="51"/>
      <c r="N735" s="51"/>
      <c r="O735" s="51"/>
    </row>
    <row r="736" spans="2:15" ht="12.75" customHeight="1" x14ac:dyDescent="0.2"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51"/>
      <c r="M736" s="51"/>
      <c r="N736" s="51"/>
      <c r="O736" s="51"/>
    </row>
    <row r="737" spans="2:15" ht="12.75" customHeight="1" x14ac:dyDescent="0.2"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51"/>
      <c r="M737" s="51"/>
      <c r="N737" s="51"/>
      <c r="O737" s="51"/>
    </row>
    <row r="738" spans="2:15" ht="12.75" customHeight="1" x14ac:dyDescent="0.2"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51"/>
      <c r="M738" s="51"/>
      <c r="N738" s="51"/>
      <c r="O738" s="51"/>
    </row>
    <row r="739" spans="2:15" ht="12.75" customHeight="1" x14ac:dyDescent="0.2"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51"/>
      <c r="M739" s="51"/>
      <c r="N739" s="51"/>
      <c r="O739" s="51"/>
    </row>
    <row r="740" spans="2:15" ht="12.75" customHeight="1" x14ac:dyDescent="0.2"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51"/>
      <c r="M740" s="51"/>
      <c r="N740" s="51"/>
      <c r="O740" s="51"/>
    </row>
    <row r="741" spans="2:15" ht="12.75" customHeight="1" x14ac:dyDescent="0.2"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51"/>
      <c r="M741" s="51"/>
      <c r="N741" s="51"/>
      <c r="O741" s="51"/>
    </row>
    <row r="742" spans="2:15" ht="12.75" customHeight="1" x14ac:dyDescent="0.2"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51"/>
      <c r="M742" s="51"/>
      <c r="N742" s="51"/>
      <c r="O742" s="51"/>
    </row>
    <row r="743" spans="2:15" ht="12.75" customHeight="1" x14ac:dyDescent="0.2"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51"/>
      <c r="M743" s="51"/>
      <c r="N743" s="51"/>
      <c r="O743" s="51"/>
    </row>
    <row r="744" spans="2:15" ht="12.75" customHeight="1" x14ac:dyDescent="0.2"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51"/>
      <c r="M744" s="51"/>
      <c r="N744" s="51"/>
      <c r="O744" s="51"/>
    </row>
    <row r="745" spans="2:15" ht="12.75" customHeight="1" x14ac:dyDescent="0.2"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51"/>
      <c r="M745" s="51"/>
      <c r="N745" s="51"/>
      <c r="O745" s="51"/>
    </row>
    <row r="746" spans="2:15" ht="12.75" customHeight="1" x14ac:dyDescent="0.2"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51"/>
      <c r="M746" s="51"/>
      <c r="N746" s="51"/>
      <c r="O746" s="51"/>
    </row>
    <row r="747" spans="2:15" ht="12.75" customHeight="1" x14ac:dyDescent="0.2"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51"/>
      <c r="M747" s="51"/>
      <c r="N747" s="51"/>
      <c r="O747" s="51"/>
    </row>
    <row r="748" spans="2:15" ht="12.75" customHeight="1" x14ac:dyDescent="0.2"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51"/>
      <c r="M748" s="51"/>
      <c r="N748" s="51"/>
      <c r="O748" s="51"/>
    </row>
    <row r="749" spans="2:15" ht="12.75" customHeight="1" x14ac:dyDescent="0.2"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51"/>
      <c r="M749" s="51"/>
      <c r="N749" s="51"/>
      <c r="O749" s="51"/>
    </row>
    <row r="750" spans="2:15" ht="12.75" customHeight="1" x14ac:dyDescent="0.2"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51"/>
      <c r="M750" s="51"/>
      <c r="N750" s="51"/>
      <c r="O750" s="51"/>
    </row>
    <row r="751" spans="2:15" ht="12.75" customHeight="1" x14ac:dyDescent="0.2"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51"/>
      <c r="M751" s="51"/>
      <c r="N751" s="51"/>
      <c r="O751" s="51"/>
    </row>
    <row r="752" spans="2:15" ht="12.75" customHeight="1" x14ac:dyDescent="0.2"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51"/>
      <c r="M752" s="51"/>
      <c r="N752" s="51"/>
      <c r="O752" s="51"/>
    </row>
    <row r="753" spans="2:15" ht="12.75" customHeight="1" x14ac:dyDescent="0.2"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51"/>
      <c r="M753" s="51"/>
      <c r="N753" s="51"/>
      <c r="O753" s="51"/>
    </row>
    <row r="754" spans="2:15" ht="12.75" customHeight="1" x14ac:dyDescent="0.2"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51"/>
      <c r="M754" s="51"/>
      <c r="N754" s="51"/>
      <c r="O754" s="51"/>
    </row>
    <row r="755" spans="2:15" ht="12.75" customHeight="1" x14ac:dyDescent="0.2"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51"/>
      <c r="M755" s="51"/>
      <c r="N755" s="51"/>
      <c r="O755" s="51"/>
    </row>
    <row r="756" spans="2:15" ht="12.75" customHeight="1" x14ac:dyDescent="0.2"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51"/>
      <c r="M756" s="51"/>
      <c r="N756" s="51"/>
      <c r="O756" s="51"/>
    </row>
    <row r="757" spans="2:15" ht="12.75" customHeight="1" x14ac:dyDescent="0.2"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51"/>
      <c r="M757" s="51"/>
      <c r="N757" s="51"/>
      <c r="O757" s="51"/>
    </row>
    <row r="758" spans="2:15" ht="12.75" customHeight="1" x14ac:dyDescent="0.2"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51"/>
      <c r="M758" s="51"/>
      <c r="N758" s="51"/>
      <c r="O758" s="51"/>
    </row>
    <row r="759" spans="2:15" ht="12.75" customHeight="1" x14ac:dyDescent="0.2"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51"/>
      <c r="M759" s="51"/>
      <c r="N759" s="51"/>
      <c r="O759" s="51"/>
    </row>
    <row r="760" spans="2:15" ht="12.75" customHeight="1" x14ac:dyDescent="0.2"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51"/>
      <c r="M760" s="51"/>
      <c r="N760" s="51"/>
      <c r="O760" s="51"/>
    </row>
    <row r="761" spans="2:15" ht="12.75" customHeight="1" x14ac:dyDescent="0.2"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51"/>
      <c r="M761" s="51"/>
      <c r="N761" s="51"/>
      <c r="O761" s="51"/>
    </row>
    <row r="762" spans="2:15" ht="12.75" customHeight="1" x14ac:dyDescent="0.2"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51"/>
      <c r="M762" s="51"/>
      <c r="N762" s="51"/>
      <c r="O762" s="51"/>
    </row>
    <row r="763" spans="2:15" ht="12.75" customHeight="1" x14ac:dyDescent="0.2"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51"/>
      <c r="M763" s="51"/>
      <c r="N763" s="51"/>
      <c r="O763" s="51"/>
    </row>
    <row r="764" spans="2:15" ht="12.75" customHeight="1" x14ac:dyDescent="0.2"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51"/>
      <c r="M764" s="51"/>
      <c r="N764" s="51"/>
      <c r="O764" s="51"/>
    </row>
    <row r="765" spans="2:15" ht="12.75" customHeight="1" x14ac:dyDescent="0.2"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51"/>
      <c r="M765" s="51"/>
      <c r="N765" s="51"/>
      <c r="O765" s="51"/>
    </row>
    <row r="766" spans="2:15" ht="12.75" customHeight="1" x14ac:dyDescent="0.2"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51"/>
      <c r="M766" s="51"/>
      <c r="N766" s="51"/>
      <c r="O766" s="51"/>
    </row>
    <row r="767" spans="2:15" ht="12.75" customHeight="1" x14ac:dyDescent="0.2"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51"/>
      <c r="M767" s="51"/>
      <c r="N767" s="51"/>
      <c r="O767" s="51"/>
    </row>
    <row r="768" spans="2:15" ht="12.75" customHeight="1" x14ac:dyDescent="0.2"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51"/>
      <c r="M768" s="51"/>
      <c r="N768" s="51"/>
      <c r="O768" s="51"/>
    </row>
    <row r="769" spans="2:15" ht="12.75" customHeight="1" x14ac:dyDescent="0.2"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51"/>
      <c r="M769" s="51"/>
      <c r="N769" s="51"/>
      <c r="O769" s="51"/>
    </row>
    <row r="770" spans="2:15" ht="12.75" customHeight="1" x14ac:dyDescent="0.2"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51"/>
      <c r="M770" s="51"/>
      <c r="N770" s="51"/>
      <c r="O770" s="51"/>
    </row>
    <row r="771" spans="2:15" ht="12.75" customHeight="1" x14ac:dyDescent="0.2"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51"/>
      <c r="M771" s="51"/>
      <c r="N771" s="51"/>
      <c r="O771" s="51"/>
    </row>
    <row r="772" spans="2:15" ht="12.75" customHeight="1" x14ac:dyDescent="0.2"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51"/>
      <c r="M772" s="51"/>
      <c r="N772" s="51"/>
      <c r="O772" s="51"/>
    </row>
    <row r="773" spans="2:15" ht="12.75" customHeight="1" x14ac:dyDescent="0.2"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51"/>
      <c r="M773" s="51"/>
      <c r="N773" s="51"/>
      <c r="O773" s="51"/>
    </row>
    <row r="774" spans="2:15" ht="12.75" customHeight="1" x14ac:dyDescent="0.2"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51"/>
      <c r="M774" s="51"/>
      <c r="N774" s="51"/>
      <c r="O774" s="51"/>
    </row>
    <row r="775" spans="2:15" ht="12.75" customHeight="1" x14ac:dyDescent="0.2"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51"/>
      <c r="M775" s="51"/>
      <c r="N775" s="51"/>
      <c r="O775" s="51"/>
    </row>
    <row r="776" spans="2:15" ht="12.75" customHeight="1" x14ac:dyDescent="0.2"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51"/>
      <c r="M776" s="51"/>
      <c r="N776" s="51"/>
      <c r="O776" s="51"/>
    </row>
    <row r="777" spans="2:15" ht="12.75" customHeight="1" x14ac:dyDescent="0.2"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51"/>
      <c r="M777" s="51"/>
      <c r="N777" s="51"/>
      <c r="O777" s="51"/>
    </row>
    <row r="778" spans="2:15" ht="12.75" customHeight="1" x14ac:dyDescent="0.2"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51"/>
      <c r="M778" s="51"/>
      <c r="N778" s="51"/>
      <c r="O778" s="51"/>
    </row>
    <row r="779" spans="2:15" ht="12.75" customHeight="1" x14ac:dyDescent="0.2"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51"/>
      <c r="M779" s="51"/>
      <c r="N779" s="51"/>
      <c r="O779" s="51"/>
    </row>
    <row r="780" spans="2:15" ht="12.75" customHeight="1" x14ac:dyDescent="0.2"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51"/>
      <c r="M780" s="51"/>
      <c r="N780" s="51"/>
      <c r="O780" s="51"/>
    </row>
    <row r="781" spans="2:15" ht="12.75" customHeight="1" x14ac:dyDescent="0.2"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51"/>
      <c r="M781" s="51"/>
      <c r="N781" s="51"/>
      <c r="O781" s="51"/>
    </row>
    <row r="782" spans="2:15" ht="12.75" customHeight="1" x14ac:dyDescent="0.2"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51"/>
      <c r="M782" s="51"/>
      <c r="N782" s="51"/>
      <c r="O782" s="51"/>
    </row>
    <row r="783" spans="2:15" ht="12.75" customHeight="1" x14ac:dyDescent="0.2"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51"/>
      <c r="M783" s="51"/>
      <c r="N783" s="51"/>
      <c r="O783" s="51"/>
    </row>
    <row r="784" spans="2:15" ht="12.75" customHeight="1" x14ac:dyDescent="0.2"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51"/>
      <c r="M784" s="51"/>
      <c r="N784" s="51"/>
      <c r="O784" s="51"/>
    </row>
    <row r="785" spans="2:15" ht="12.75" customHeight="1" x14ac:dyDescent="0.2"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51"/>
      <c r="M785" s="51"/>
      <c r="N785" s="51"/>
      <c r="O785" s="51"/>
    </row>
    <row r="786" spans="2:15" ht="12.75" customHeight="1" x14ac:dyDescent="0.2"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51"/>
      <c r="M786" s="51"/>
      <c r="N786" s="51"/>
      <c r="O786" s="51"/>
    </row>
    <row r="787" spans="2:15" ht="12.75" customHeight="1" x14ac:dyDescent="0.2"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51"/>
      <c r="M787" s="51"/>
      <c r="N787" s="51"/>
      <c r="O787" s="51"/>
    </row>
    <row r="788" spans="2:15" ht="12.75" customHeight="1" x14ac:dyDescent="0.2"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51"/>
      <c r="M788" s="51"/>
      <c r="N788" s="51"/>
      <c r="O788" s="51"/>
    </row>
    <row r="789" spans="2:15" ht="12.75" customHeight="1" x14ac:dyDescent="0.2"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51"/>
      <c r="M789" s="51"/>
      <c r="N789" s="51"/>
      <c r="O789" s="51"/>
    </row>
    <row r="790" spans="2:15" ht="12.75" customHeight="1" x14ac:dyDescent="0.2"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51"/>
      <c r="M790" s="51"/>
      <c r="N790" s="51"/>
      <c r="O790" s="51"/>
    </row>
    <row r="791" spans="2:15" ht="12.75" customHeight="1" x14ac:dyDescent="0.2"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51"/>
      <c r="M791" s="51"/>
      <c r="N791" s="51"/>
      <c r="O791" s="51"/>
    </row>
    <row r="792" spans="2:15" ht="12.75" customHeight="1" x14ac:dyDescent="0.2"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51"/>
      <c r="M792" s="51"/>
      <c r="N792" s="51"/>
      <c r="O792" s="51"/>
    </row>
    <row r="793" spans="2:15" ht="12.75" customHeight="1" x14ac:dyDescent="0.2"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51"/>
      <c r="M793" s="51"/>
      <c r="N793" s="51"/>
      <c r="O793" s="51"/>
    </row>
    <row r="794" spans="2:15" ht="12.75" customHeight="1" x14ac:dyDescent="0.2"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51"/>
      <c r="M794" s="51"/>
      <c r="N794" s="51"/>
      <c r="O794" s="51"/>
    </row>
    <row r="795" spans="2:15" ht="12.75" customHeight="1" x14ac:dyDescent="0.2"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51"/>
      <c r="M795" s="51"/>
      <c r="N795" s="51"/>
      <c r="O795" s="51"/>
    </row>
    <row r="796" spans="2:15" ht="12.75" customHeight="1" x14ac:dyDescent="0.2"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51"/>
      <c r="M796" s="51"/>
      <c r="N796" s="51"/>
      <c r="O796" s="51"/>
    </row>
    <row r="797" spans="2:15" ht="12.75" customHeight="1" x14ac:dyDescent="0.2"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51"/>
      <c r="M797" s="51"/>
      <c r="N797" s="51"/>
      <c r="O797" s="51"/>
    </row>
    <row r="798" spans="2:15" ht="12.75" customHeight="1" x14ac:dyDescent="0.2"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51"/>
      <c r="M798" s="51"/>
      <c r="N798" s="51"/>
      <c r="O798" s="51"/>
    </row>
    <row r="799" spans="2:15" ht="12.75" customHeight="1" x14ac:dyDescent="0.2"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51"/>
      <c r="M799" s="51"/>
      <c r="N799" s="51"/>
      <c r="O799" s="51"/>
    </row>
    <row r="800" spans="2:15" ht="12.75" customHeight="1" x14ac:dyDescent="0.2"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51"/>
      <c r="M800" s="51"/>
      <c r="N800" s="51"/>
      <c r="O800" s="51"/>
    </row>
    <row r="801" spans="2:15" ht="12.75" customHeight="1" x14ac:dyDescent="0.2"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51"/>
      <c r="M801" s="51"/>
      <c r="N801" s="51"/>
      <c r="O801" s="51"/>
    </row>
    <row r="802" spans="2:15" ht="12.75" customHeight="1" x14ac:dyDescent="0.2"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51"/>
      <c r="M802" s="51"/>
      <c r="N802" s="51"/>
      <c r="O802" s="51"/>
    </row>
    <row r="803" spans="2:15" ht="12.75" customHeight="1" x14ac:dyDescent="0.2"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51"/>
      <c r="M803" s="51"/>
      <c r="N803" s="51"/>
      <c r="O803" s="51"/>
    </row>
    <row r="804" spans="2:15" ht="12.75" customHeight="1" x14ac:dyDescent="0.2"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51"/>
      <c r="M804" s="51"/>
      <c r="N804" s="51"/>
      <c r="O804" s="51"/>
    </row>
    <row r="805" spans="2:15" ht="12.75" customHeight="1" x14ac:dyDescent="0.2"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51"/>
      <c r="M805" s="51"/>
      <c r="N805" s="51"/>
      <c r="O805" s="51"/>
    </row>
    <row r="806" spans="2:15" ht="12.75" customHeight="1" x14ac:dyDescent="0.2"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51"/>
      <c r="M806" s="51"/>
      <c r="N806" s="51"/>
      <c r="O806" s="51"/>
    </row>
    <row r="807" spans="2:15" ht="12.75" customHeight="1" x14ac:dyDescent="0.2"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51"/>
      <c r="M807" s="51"/>
      <c r="N807" s="51"/>
      <c r="O807" s="51"/>
    </row>
    <row r="808" spans="2:15" ht="12.75" customHeight="1" x14ac:dyDescent="0.2"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51"/>
      <c r="M808" s="51"/>
      <c r="N808" s="51"/>
      <c r="O808" s="51"/>
    </row>
    <row r="809" spans="2:15" ht="12.75" customHeight="1" x14ac:dyDescent="0.2"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51"/>
      <c r="M809" s="51"/>
      <c r="N809" s="51"/>
      <c r="O809" s="51"/>
    </row>
    <row r="810" spans="2:15" ht="12.75" customHeight="1" x14ac:dyDescent="0.2"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51"/>
      <c r="M810" s="51"/>
      <c r="N810" s="51"/>
      <c r="O810" s="51"/>
    </row>
    <row r="811" spans="2:15" ht="12.75" customHeight="1" x14ac:dyDescent="0.2"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51"/>
      <c r="M811" s="51"/>
      <c r="N811" s="51"/>
      <c r="O811" s="51"/>
    </row>
    <row r="812" spans="2:15" ht="12.75" customHeight="1" x14ac:dyDescent="0.2"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51"/>
      <c r="M812" s="51"/>
      <c r="N812" s="51"/>
      <c r="O812" s="51"/>
    </row>
    <row r="813" spans="2:15" ht="12.75" customHeight="1" x14ac:dyDescent="0.2"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51"/>
      <c r="M813" s="51"/>
      <c r="N813" s="51"/>
      <c r="O813" s="51"/>
    </row>
    <row r="814" spans="2:15" ht="12.75" customHeight="1" x14ac:dyDescent="0.2"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51"/>
      <c r="M814" s="51"/>
      <c r="N814" s="51"/>
      <c r="O814" s="51"/>
    </row>
    <row r="815" spans="2:15" ht="12.75" customHeight="1" x14ac:dyDescent="0.2"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51"/>
      <c r="M815" s="51"/>
      <c r="N815" s="51"/>
      <c r="O815" s="51"/>
    </row>
    <row r="816" spans="2:15" ht="12.75" customHeight="1" x14ac:dyDescent="0.2"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51"/>
      <c r="M816" s="51"/>
      <c r="N816" s="51"/>
      <c r="O816" s="51"/>
    </row>
    <row r="817" spans="2:15" ht="12.75" customHeight="1" x14ac:dyDescent="0.2"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51"/>
      <c r="M817" s="51"/>
      <c r="N817" s="51"/>
      <c r="O817" s="51"/>
    </row>
    <row r="818" spans="2:15" ht="12.75" customHeight="1" x14ac:dyDescent="0.2"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51"/>
      <c r="M818" s="51"/>
      <c r="N818" s="51"/>
      <c r="O818" s="51"/>
    </row>
    <row r="819" spans="2:15" ht="12.75" customHeight="1" x14ac:dyDescent="0.2"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51"/>
      <c r="M819" s="51"/>
      <c r="N819" s="51"/>
      <c r="O819" s="51"/>
    </row>
    <row r="820" spans="2:15" ht="12.75" customHeight="1" x14ac:dyDescent="0.2"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51"/>
      <c r="M820" s="51"/>
      <c r="N820" s="51"/>
      <c r="O820" s="51"/>
    </row>
    <row r="821" spans="2:15" ht="12.75" customHeight="1" x14ac:dyDescent="0.2"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51"/>
      <c r="M821" s="51"/>
      <c r="N821" s="51"/>
      <c r="O821" s="51"/>
    </row>
    <row r="822" spans="2:15" ht="12.75" customHeight="1" x14ac:dyDescent="0.2"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51"/>
      <c r="M822" s="51"/>
      <c r="N822" s="51"/>
      <c r="O822" s="51"/>
    </row>
    <row r="823" spans="2:15" ht="12.75" customHeight="1" x14ac:dyDescent="0.2"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51"/>
      <c r="M823" s="51"/>
      <c r="N823" s="51"/>
      <c r="O823" s="51"/>
    </row>
    <row r="824" spans="2:15" ht="12.75" customHeight="1" x14ac:dyDescent="0.2"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51"/>
      <c r="M824" s="51"/>
      <c r="N824" s="51"/>
      <c r="O824" s="51"/>
    </row>
    <row r="825" spans="2:15" ht="12.75" customHeight="1" x14ac:dyDescent="0.2"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51"/>
      <c r="M825" s="51"/>
      <c r="N825" s="51"/>
      <c r="O825" s="51"/>
    </row>
    <row r="826" spans="2:15" ht="12.75" customHeight="1" x14ac:dyDescent="0.2"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51"/>
      <c r="M826" s="51"/>
      <c r="N826" s="51"/>
      <c r="O826" s="51"/>
    </row>
    <row r="827" spans="2:15" ht="12.75" customHeight="1" x14ac:dyDescent="0.2"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51"/>
      <c r="M827" s="51"/>
      <c r="N827" s="51"/>
      <c r="O827" s="51"/>
    </row>
    <row r="828" spans="2:15" ht="12.75" customHeight="1" x14ac:dyDescent="0.2"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51"/>
      <c r="M828" s="51"/>
      <c r="N828" s="51"/>
      <c r="O828" s="51"/>
    </row>
    <row r="829" spans="2:15" ht="12.75" customHeight="1" x14ac:dyDescent="0.2"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51"/>
      <c r="M829" s="51"/>
      <c r="N829" s="51"/>
      <c r="O829" s="51"/>
    </row>
    <row r="830" spans="2:15" ht="12.75" customHeight="1" x14ac:dyDescent="0.2"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51"/>
      <c r="M830" s="51"/>
      <c r="N830" s="51"/>
      <c r="O830" s="51"/>
    </row>
    <row r="831" spans="2:15" ht="12.75" customHeight="1" x14ac:dyDescent="0.2"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51"/>
      <c r="M831" s="51"/>
      <c r="N831" s="51"/>
      <c r="O831" s="51"/>
    </row>
    <row r="832" spans="2:15" ht="12.75" customHeight="1" x14ac:dyDescent="0.2"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51"/>
      <c r="M832" s="51"/>
      <c r="N832" s="51"/>
      <c r="O832" s="51"/>
    </row>
    <row r="833" spans="2:15" ht="12.75" customHeight="1" x14ac:dyDescent="0.2"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51"/>
      <c r="M833" s="51"/>
      <c r="N833" s="51"/>
      <c r="O833" s="51"/>
    </row>
    <row r="834" spans="2:15" ht="12.75" customHeight="1" x14ac:dyDescent="0.2"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51"/>
      <c r="M834" s="51"/>
      <c r="N834" s="51"/>
      <c r="O834" s="51"/>
    </row>
    <row r="835" spans="2:15" ht="12.75" customHeight="1" x14ac:dyDescent="0.2"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51"/>
      <c r="M835" s="51"/>
      <c r="N835" s="51"/>
      <c r="O835" s="51"/>
    </row>
    <row r="836" spans="2:15" ht="12.75" customHeight="1" x14ac:dyDescent="0.2"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51"/>
      <c r="M836" s="51"/>
      <c r="N836" s="51"/>
      <c r="O836" s="51"/>
    </row>
    <row r="837" spans="2:15" ht="12.75" customHeight="1" x14ac:dyDescent="0.2"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51"/>
      <c r="M837" s="51"/>
      <c r="N837" s="51"/>
      <c r="O837" s="51"/>
    </row>
    <row r="838" spans="2:15" ht="12.75" customHeight="1" x14ac:dyDescent="0.2"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51"/>
      <c r="M838" s="51"/>
      <c r="N838" s="51"/>
      <c r="O838" s="51"/>
    </row>
    <row r="839" spans="2:15" ht="12.75" customHeight="1" x14ac:dyDescent="0.2"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51"/>
      <c r="M839" s="51"/>
      <c r="N839" s="51"/>
      <c r="O839" s="51"/>
    </row>
    <row r="840" spans="2:15" ht="12.75" customHeight="1" x14ac:dyDescent="0.2"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51"/>
      <c r="M840" s="51"/>
      <c r="N840" s="51"/>
      <c r="O840" s="51"/>
    </row>
    <row r="841" spans="2:15" ht="12.75" customHeight="1" x14ac:dyDescent="0.2"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51"/>
      <c r="M841" s="51"/>
      <c r="N841" s="51"/>
      <c r="O841" s="51"/>
    </row>
    <row r="842" spans="2:15" ht="12.75" customHeight="1" x14ac:dyDescent="0.2"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51"/>
      <c r="M842" s="51"/>
      <c r="N842" s="51"/>
      <c r="O842" s="51"/>
    </row>
    <row r="843" spans="2:15" ht="12.75" customHeight="1" x14ac:dyDescent="0.2"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51"/>
      <c r="M843" s="51"/>
      <c r="N843" s="51"/>
      <c r="O843" s="51"/>
    </row>
    <row r="844" spans="2:15" ht="12.75" customHeight="1" x14ac:dyDescent="0.2"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51"/>
      <c r="M844" s="51"/>
      <c r="N844" s="51"/>
      <c r="O844" s="51"/>
    </row>
    <row r="845" spans="2:15" ht="12.75" customHeight="1" x14ac:dyDescent="0.2"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51"/>
      <c r="M845" s="51"/>
      <c r="N845" s="51"/>
      <c r="O845" s="51"/>
    </row>
    <row r="846" spans="2:15" ht="12.75" customHeight="1" x14ac:dyDescent="0.2"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51"/>
      <c r="M846" s="51"/>
      <c r="N846" s="51"/>
      <c r="O846" s="51"/>
    </row>
    <row r="847" spans="2:15" ht="12.75" customHeight="1" x14ac:dyDescent="0.2"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51"/>
      <c r="M847" s="51"/>
      <c r="N847" s="51"/>
      <c r="O847" s="51"/>
    </row>
    <row r="848" spans="2:15" ht="12.75" customHeight="1" x14ac:dyDescent="0.2"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51"/>
      <c r="M848" s="51"/>
      <c r="N848" s="51"/>
      <c r="O848" s="51"/>
    </row>
    <row r="849" spans="2:15" ht="12.75" customHeight="1" x14ac:dyDescent="0.2"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51"/>
      <c r="M849" s="51"/>
      <c r="N849" s="51"/>
      <c r="O849" s="51"/>
    </row>
    <row r="850" spans="2:15" ht="12.75" customHeight="1" x14ac:dyDescent="0.2"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51"/>
      <c r="M850" s="51"/>
      <c r="N850" s="51"/>
      <c r="O850" s="51"/>
    </row>
    <row r="851" spans="2:15" ht="12.75" customHeight="1" x14ac:dyDescent="0.2"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51"/>
      <c r="M851" s="51"/>
      <c r="N851" s="51"/>
      <c r="O851" s="51"/>
    </row>
    <row r="852" spans="2:15" ht="12.75" customHeight="1" x14ac:dyDescent="0.2"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51"/>
      <c r="M852" s="51"/>
      <c r="N852" s="51"/>
      <c r="O852" s="51"/>
    </row>
    <row r="853" spans="2:15" ht="12.75" customHeight="1" x14ac:dyDescent="0.2"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51"/>
      <c r="M853" s="51"/>
      <c r="N853" s="51"/>
      <c r="O853" s="51"/>
    </row>
    <row r="854" spans="2:15" ht="12.75" customHeight="1" x14ac:dyDescent="0.2"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51"/>
      <c r="M854" s="51"/>
      <c r="N854" s="51"/>
      <c r="O854" s="51"/>
    </row>
    <row r="855" spans="2:15" ht="12.75" customHeight="1" x14ac:dyDescent="0.2"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51"/>
      <c r="M855" s="51"/>
      <c r="N855" s="51"/>
      <c r="O855" s="51"/>
    </row>
    <row r="856" spans="2:15" ht="12.75" customHeight="1" x14ac:dyDescent="0.2"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51"/>
      <c r="M856" s="51"/>
      <c r="N856" s="51"/>
      <c r="O856" s="51"/>
    </row>
    <row r="857" spans="2:15" ht="12.75" customHeight="1" x14ac:dyDescent="0.2"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51"/>
      <c r="M857" s="51"/>
      <c r="N857" s="51"/>
      <c r="O857" s="51"/>
    </row>
    <row r="858" spans="2:15" ht="12.75" customHeight="1" x14ac:dyDescent="0.2"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51"/>
      <c r="M858" s="51"/>
      <c r="N858" s="51"/>
      <c r="O858" s="51"/>
    </row>
    <row r="859" spans="2:15" ht="12.75" customHeight="1" x14ac:dyDescent="0.2"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51"/>
      <c r="M859" s="51"/>
      <c r="N859" s="51"/>
      <c r="O859" s="51"/>
    </row>
    <row r="860" spans="2:15" ht="12.75" customHeight="1" x14ac:dyDescent="0.2"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51"/>
      <c r="M860" s="51"/>
      <c r="N860" s="51"/>
      <c r="O860" s="51"/>
    </row>
    <row r="861" spans="2:15" ht="12.75" customHeight="1" x14ac:dyDescent="0.2"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51"/>
      <c r="M861" s="51"/>
      <c r="N861" s="51"/>
      <c r="O861" s="51"/>
    </row>
    <row r="862" spans="2:15" ht="12.75" customHeight="1" x14ac:dyDescent="0.2"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51"/>
      <c r="M862" s="51"/>
      <c r="N862" s="51"/>
      <c r="O862" s="51"/>
    </row>
    <row r="863" spans="2:15" ht="12.75" customHeight="1" x14ac:dyDescent="0.2"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51"/>
      <c r="M863" s="51"/>
      <c r="N863" s="51"/>
      <c r="O863" s="51"/>
    </row>
    <row r="864" spans="2:15" ht="12.75" customHeight="1" x14ac:dyDescent="0.2"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51"/>
      <c r="M864" s="51"/>
      <c r="N864" s="51"/>
      <c r="O864" s="51"/>
    </row>
    <row r="865" spans="2:15" ht="12.75" customHeight="1" x14ac:dyDescent="0.2"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51"/>
      <c r="M865" s="51"/>
      <c r="N865" s="51"/>
      <c r="O865" s="51"/>
    </row>
    <row r="866" spans="2:15" ht="12.75" customHeight="1" x14ac:dyDescent="0.2"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51"/>
      <c r="M866" s="51"/>
      <c r="N866" s="51"/>
      <c r="O866" s="51"/>
    </row>
    <row r="867" spans="2:15" ht="12.75" customHeight="1" x14ac:dyDescent="0.2"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51"/>
      <c r="M867" s="51"/>
      <c r="N867" s="51"/>
      <c r="O867" s="51"/>
    </row>
    <row r="868" spans="2:15" ht="12.75" customHeight="1" x14ac:dyDescent="0.2"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51"/>
      <c r="M868" s="51"/>
      <c r="N868" s="51"/>
      <c r="O868" s="51"/>
    </row>
    <row r="869" spans="2:15" ht="12.75" customHeight="1" x14ac:dyDescent="0.2"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51"/>
      <c r="M869" s="51"/>
      <c r="N869" s="51"/>
      <c r="O869" s="51"/>
    </row>
    <row r="870" spans="2:15" ht="12.75" customHeight="1" x14ac:dyDescent="0.2"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51"/>
      <c r="M870" s="51"/>
      <c r="N870" s="51"/>
      <c r="O870" s="51"/>
    </row>
    <row r="871" spans="2:15" ht="12.75" customHeight="1" x14ac:dyDescent="0.2"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51"/>
      <c r="M871" s="51"/>
      <c r="N871" s="51"/>
      <c r="O871" s="51"/>
    </row>
    <row r="872" spans="2:15" ht="12.75" customHeight="1" x14ac:dyDescent="0.2"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51"/>
      <c r="M872" s="51"/>
      <c r="N872" s="51"/>
      <c r="O872" s="51"/>
    </row>
    <row r="873" spans="2:15" ht="12.75" customHeight="1" x14ac:dyDescent="0.2"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51"/>
      <c r="M873" s="51"/>
      <c r="N873" s="51"/>
      <c r="O873" s="51"/>
    </row>
    <row r="874" spans="2:15" ht="12.75" customHeight="1" x14ac:dyDescent="0.2"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51"/>
      <c r="M874" s="51"/>
      <c r="N874" s="51"/>
      <c r="O874" s="51"/>
    </row>
    <row r="875" spans="2:15" ht="12.75" customHeight="1" x14ac:dyDescent="0.2"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51"/>
      <c r="M875" s="51"/>
      <c r="N875" s="51"/>
      <c r="O875" s="51"/>
    </row>
    <row r="876" spans="2:15" ht="12.75" customHeight="1" x14ac:dyDescent="0.2"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51"/>
      <c r="M876" s="51"/>
      <c r="N876" s="51"/>
      <c r="O876" s="51"/>
    </row>
    <row r="877" spans="2:15" ht="12.75" customHeight="1" x14ac:dyDescent="0.2"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51"/>
      <c r="M877" s="51"/>
      <c r="N877" s="51"/>
      <c r="O877" s="51"/>
    </row>
    <row r="878" spans="2:15" ht="12.75" customHeight="1" x14ac:dyDescent="0.2"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51"/>
      <c r="M878" s="51"/>
      <c r="N878" s="51"/>
      <c r="O878" s="51"/>
    </row>
    <row r="879" spans="2:15" ht="12.75" customHeight="1" x14ac:dyDescent="0.2"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51"/>
      <c r="M879" s="51"/>
      <c r="N879" s="51"/>
      <c r="O879" s="51"/>
    </row>
    <row r="880" spans="2:15" ht="12.75" customHeight="1" x14ac:dyDescent="0.2"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51"/>
      <c r="M880" s="51"/>
      <c r="N880" s="51"/>
      <c r="O880" s="51"/>
    </row>
    <row r="881" spans="2:15" ht="12.75" customHeight="1" x14ac:dyDescent="0.2"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51"/>
      <c r="M881" s="51"/>
      <c r="N881" s="51"/>
      <c r="O881" s="51"/>
    </row>
    <row r="882" spans="2:15" ht="12.75" customHeight="1" x14ac:dyDescent="0.2"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51"/>
      <c r="M882" s="51"/>
      <c r="N882" s="51"/>
      <c r="O882" s="51"/>
    </row>
    <row r="883" spans="2:15" ht="12.75" customHeight="1" x14ac:dyDescent="0.2"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51"/>
      <c r="M883" s="51"/>
      <c r="N883" s="51"/>
      <c r="O883" s="51"/>
    </row>
    <row r="884" spans="2:15" ht="12.75" customHeight="1" x14ac:dyDescent="0.2"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51"/>
      <c r="M884" s="51"/>
      <c r="N884" s="51"/>
      <c r="O884" s="51"/>
    </row>
    <row r="885" spans="2:15" ht="12.75" customHeight="1" x14ac:dyDescent="0.2"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51"/>
      <c r="M885" s="51"/>
      <c r="N885" s="51"/>
      <c r="O885" s="51"/>
    </row>
    <row r="886" spans="2:15" ht="12.75" customHeight="1" x14ac:dyDescent="0.2"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51"/>
      <c r="M886" s="51"/>
      <c r="N886" s="51"/>
      <c r="O886" s="51"/>
    </row>
    <row r="887" spans="2:15" ht="12.75" customHeight="1" x14ac:dyDescent="0.2"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51"/>
      <c r="M887" s="51"/>
      <c r="N887" s="51"/>
      <c r="O887" s="51"/>
    </row>
    <row r="888" spans="2:15" ht="12.75" customHeight="1" x14ac:dyDescent="0.2"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51"/>
      <c r="M888" s="51"/>
      <c r="N888" s="51"/>
      <c r="O888" s="51"/>
    </row>
    <row r="889" spans="2:15" ht="12.75" customHeight="1" x14ac:dyDescent="0.2"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51"/>
      <c r="M889" s="51"/>
      <c r="N889" s="51"/>
      <c r="O889" s="51"/>
    </row>
    <row r="890" spans="2:15" ht="12.75" customHeight="1" x14ac:dyDescent="0.2"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51"/>
      <c r="M890" s="51"/>
      <c r="N890" s="51"/>
      <c r="O890" s="51"/>
    </row>
    <row r="891" spans="2:15" ht="12.75" customHeight="1" x14ac:dyDescent="0.2"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51"/>
      <c r="M891" s="51"/>
      <c r="N891" s="51"/>
      <c r="O891" s="51"/>
    </row>
    <row r="892" spans="2:15" ht="12.75" customHeight="1" x14ac:dyDescent="0.2"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51"/>
      <c r="M892" s="51"/>
      <c r="N892" s="51"/>
      <c r="O892" s="51"/>
    </row>
    <row r="893" spans="2:15" ht="12.75" customHeight="1" x14ac:dyDescent="0.2"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51"/>
      <c r="M893" s="51"/>
      <c r="N893" s="51"/>
      <c r="O893" s="51"/>
    </row>
    <row r="894" spans="2:15" ht="12.75" customHeight="1" x14ac:dyDescent="0.2"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51"/>
      <c r="M894" s="51"/>
      <c r="N894" s="51"/>
      <c r="O894" s="51"/>
    </row>
    <row r="895" spans="2:15" ht="12.75" customHeight="1" x14ac:dyDescent="0.2"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51"/>
      <c r="M895" s="51"/>
      <c r="N895" s="51"/>
      <c r="O895" s="51"/>
    </row>
    <row r="896" spans="2:15" ht="12.75" customHeight="1" x14ac:dyDescent="0.2"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51"/>
      <c r="M896" s="51"/>
      <c r="N896" s="51"/>
      <c r="O896" s="51"/>
    </row>
    <row r="897" spans="2:15" ht="12.75" customHeight="1" x14ac:dyDescent="0.2"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51"/>
      <c r="M897" s="51"/>
      <c r="N897" s="51"/>
      <c r="O897" s="51"/>
    </row>
    <row r="898" spans="2:15" ht="12.75" customHeight="1" x14ac:dyDescent="0.2"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51"/>
      <c r="M898" s="51"/>
      <c r="N898" s="51"/>
      <c r="O898" s="51"/>
    </row>
    <row r="899" spans="2:15" ht="12.75" customHeight="1" x14ac:dyDescent="0.2"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51"/>
      <c r="M899" s="51"/>
      <c r="N899" s="51"/>
      <c r="O899" s="51"/>
    </row>
    <row r="900" spans="2:15" ht="12.75" customHeight="1" x14ac:dyDescent="0.2"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51"/>
      <c r="M900" s="51"/>
      <c r="N900" s="51"/>
      <c r="O900" s="51"/>
    </row>
    <row r="901" spans="2:15" ht="12.75" customHeight="1" x14ac:dyDescent="0.2"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51"/>
      <c r="M901" s="51"/>
      <c r="N901" s="51"/>
      <c r="O901" s="51"/>
    </row>
    <row r="902" spans="2:15" ht="12.75" customHeight="1" x14ac:dyDescent="0.2"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51"/>
      <c r="M902" s="51"/>
      <c r="N902" s="51"/>
      <c r="O902" s="51"/>
    </row>
    <row r="903" spans="2:15" ht="12.75" customHeight="1" x14ac:dyDescent="0.2"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51"/>
      <c r="M903" s="51"/>
      <c r="N903" s="51"/>
      <c r="O903" s="51"/>
    </row>
    <row r="904" spans="2:15" ht="12.75" customHeight="1" x14ac:dyDescent="0.2"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51"/>
      <c r="M904" s="51"/>
      <c r="N904" s="51"/>
      <c r="O904" s="51"/>
    </row>
    <row r="905" spans="2:15" ht="12.75" customHeight="1" x14ac:dyDescent="0.2"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51"/>
      <c r="M905" s="51"/>
      <c r="N905" s="51"/>
      <c r="O905" s="51"/>
    </row>
    <row r="906" spans="2:15" ht="12.75" customHeight="1" x14ac:dyDescent="0.2"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51"/>
      <c r="M906" s="51"/>
      <c r="N906" s="51"/>
      <c r="O906" s="51"/>
    </row>
    <row r="907" spans="2:15" ht="12.75" customHeight="1" x14ac:dyDescent="0.2"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51"/>
      <c r="M907" s="51"/>
      <c r="N907" s="51"/>
      <c r="O907" s="51"/>
    </row>
    <row r="908" spans="2:15" ht="12.75" customHeight="1" x14ac:dyDescent="0.2"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51"/>
      <c r="M908" s="51"/>
      <c r="N908" s="51"/>
      <c r="O908" s="51"/>
    </row>
    <row r="909" spans="2:15" ht="12.75" customHeight="1" x14ac:dyDescent="0.2"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51"/>
      <c r="M909" s="51"/>
      <c r="N909" s="51"/>
      <c r="O909" s="51"/>
    </row>
    <row r="910" spans="2:15" ht="12.75" customHeight="1" x14ac:dyDescent="0.2"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51"/>
      <c r="M910" s="51"/>
      <c r="N910" s="51"/>
      <c r="O910" s="51"/>
    </row>
    <row r="911" spans="2:15" ht="12.75" customHeight="1" x14ac:dyDescent="0.2"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51"/>
      <c r="M911" s="51"/>
      <c r="N911" s="51"/>
      <c r="O911" s="51"/>
    </row>
    <row r="912" spans="2:15" ht="12.75" customHeight="1" x14ac:dyDescent="0.2"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51"/>
      <c r="M912" s="51"/>
      <c r="N912" s="51"/>
      <c r="O912" s="51"/>
    </row>
    <row r="913" spans="2:15" ht="12.75" customHeight="1" x14ac:dyDescent="0.2"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51"/>
      <c r="M913" s="51"/>
      <c r="N913" s="51"/>
      <c r="O913" s="51"/>
    </row>
    <row r="914" spans="2:15" ht="12.75" customHeight="1" x14ac:dyDescent="0.2"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51"/>
      <c r="M914" s="51"/>
      <c r="N914" s="51"/>
      <c r="O914" s="51"/>
    </row>
    <row r="915" spans="2:15" ht="12.75" customHeight="1" x14ac:dyDescent="0.2"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51"/>
      <c r="M915" s="51"/>
      <c r="N915" s="51"/>
      <c r="O915" s="51"/>
    </row>
    <row r="916" spans="2:15" ht="12.75" customHeight="1" x14ac:dyDescent="0.2"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51"/>
      <c r="M916" s="51"/>
      <c r="N916" s="51"/>
      <c r="O916" s="51"/>
    </row>
    <row r="917" spans="2:15" ht="12.75" customHeight="1" x14ac:dyDescent="0.2"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51"/>
      <c r="M917" s="51"/>
      <c r="N917" s="51"/>
      <c r="O917" s="51"/>
    </row>
    <row r="918" spans="2:15" ht="12.75" customHeight="1" x14ac:dyDescent="0.2"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51"/>
      <c r="M918" s="51"/>
      <c r="N918" s="51"/>
      <c r="O918" s="51"/>
    </row>
    <row r="919" spans="2:15" ht="12.75" customHeight="1" x14ac:dyDescent="0.2"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51"/>
      <c r="M919" s="51"/>
      <c r="N919" s="51"/>
      <c r="O919" s="51"/>
    </row>
    <row r="920" spans="2:15" ht="12.75" customHeight="1" x14ac:dyDescent="0.2"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51"/>
      <c r="M920" s="51"/>
      <c r="N920" s="51"/>
      <c r="O920" s="51"/>
    </row>
    <row r="921" spans="2:15" ht="12.75" customHeight="1" x14ac:dyDescent="0.2"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51"/>
      <c r="M921" s="51"/>
      <c r="N921" s="51"/>
      <c r="O921" s="51"/>
    </row>
    <row r="922" spans="2:15" ht="12.75" customHeight="1" x14ac:dyDescent="0.2"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51"/>
      <c r="M922" s="51"/>
      <c r="N922" s="51"/>
      <c r="O922" s="51"/>
    </row>
    <row r="923" spans="2:15" ht="12.75" customHeight="1" x14ac:dyDescent="0.2"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51"/>
      <c r="M923" s="51"/>
      <c r="N923" s="51"/>
      <c r="O923" s="51"/>
    </row>
    <row r="924" spans="2:15" ht="12.75" customHeight="1" x14ac:dyDescent="0.2"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51"/>
      <c r="M924" s="51"/>
      <c r="N924" s="51"/>
      <c r="O924" s="51"/>
    </row>
    <row r="925" spans="2:15" ht="12.75" customHeight="1" x14ac:dyDescent="0.2"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51"/>
      <c r="M925" s="51"/>
      <c r="N925" s="51"/>
      <c r="O925" s="51"/>
    </row>
    <row r="926" spans="2:15" ht="12.75" customHeight="1" x14ac:dyDescent="0.2"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51"/>
      <c r="M926" s="51"/>
      <c r="N926" s="51"/>
      <c r="O926" s="51"/>
    </row>
    <row r="927" spans="2:15" ht="12.75" customHeight="1" x14ac:dyDescent="0.2"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51"/>
      <c r="M927" s="51"/>
      <c r="N927" s="51"/>
      <c r="O927" s="51"/>
    </row>
    <row r="928" spans="2:15" ht="12.75" customHeight="1" x14ac:dyDescent="0.2"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51"/>
      <c r="M928" s="51"/>
      <c r="N928" s="51"/>
      <c r="O928" s="51"/>
    </row>
    <row r="929" spans="2:15" ht="12.75" customHeight="1" x14ac:dyDescent="0.2"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51"/>
      <c r="M929" s="51"/>
      <c r="N929" s="51"/>
      <c r="O929" s="51"/>
    </row>
    <row r="930" spans="2:15" ht="12.75" customHeight="1" x14ac:dyDescent="0.2"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51"/>
      <c r="M930" s="51"/>
      <c r="N930" s="51"/>
      <c r="O930" s="51"/>
    </row>
    <row r="931" spans="2:15" ht="12.75" customHeight="1" x14ac:dyDescent="0.2"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51"/>
      <c r="M931" s="51"/>
      <c r="N931" s="51"/>
      <c r="O931" s="51"/>
    </row>
    <row r="932" spans="2:15" ht="12.75" customHeight="1" x14ac:dyDescent="0.2"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51"/>
      <c r="M932" s="51"/>
      <c r="N932" s="51"/>
      <c r="O932" s="51"/>
    </row>
    <row r="933" spans="2:15" ht="12.75" customHeight="1" x14ac:dyDescent="0.2"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51"/>
      <c r="M933" s="51"/>
      <c r="N933" s="51"/>
      <c r="O933" s="51"/>
    </row>
    <row r="934" spans="2:15" ht="12.75" customHeight="1" x14ac:dyDescent="0.2"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51"/>
      <c r="M934" s="51"/>
      <c r="N934" s="51"/>
      <c r="O934" s="51"/>
    </row>
    <row r="935" spans="2:15" ht="12.75" customHeight="1" x14ac:dyDescent="0.2"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51"/>
      <c r="M935" s="51"/>
      <c r="N935" s="51"/>
      <c r="O935" s="51"/>
    </row>
    <row r="936" spans="2:15" ht="12.75" customHeight="1" x14ac:dyDescent="0.2"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51"/>
      <c r="M936" s="51"/>
      <c r="N936" s="51"/>
      <c r="O936" s="51"/>
    </row>
    <row r="937" spans="2:15" ht="12.75" customHeight="1" x14ac:dyDescent="0.2"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51"/>
      <c r="M937" s="51"/>
      <c r="N937" s="51"/>
      <c r="O937" s="51"/>
    </row>
    <row r="938" spans="2:15" ht="12.75" customHeight="1" x14ac:dyDescent="0.2"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51"/>
      <c r="M938" s="51"/>
      <c r="N938" s="51"/>
      <c r="O938" s="51"/>
    </row>
    <row r="939" spans="2:15" ht="12.75" customHeight="1" x14ac:dyDescent="0.2"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51"/>
      <c r="M939" s="51"/>
      <c r="N939" s="51"/>
      <c r="O939" s="51"/>
    </row>
    <row r="940" spans="2:15" ht="12.75" customHeight="1" x14ac:dyDescent="0.2"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51"/>
      <c r="M940" s="51"/>
      <c r="N940" s="51"/>
      <c r="O940" s="51"/>
    </row>
    <row r="941" spans="2:15" ht="12.75" customHeight="1" x14ac:dyDescent="0.2"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51"/>
      <c r="M941" s="51"/>
      <c r="N941" s="51"/>
      <c r="O941" s="51"/>
    </row>
    <row r="942" spans="2:15" ht="12.75" customHeight="1" x14ac:dyDescent="0.2"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51"/>
      <c r="M942" s="51"/>
      <c r="N942" s="51"/>
      <c r="O942" s="51"/>
    </row>
    <row r="943" spans="2:15" ht="12.75" customHeight="1" x14ac:dyDescent="0.2"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51"/>
      <c r="M943" s="51"/>
      <c r="N943" s="51"/>
      <c r="O943" s="51"/>
    </row>
    <row r="944" spans="2:15" ht="12.75" customHeight="1" x14ac:dyDescent="0.2"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51"/>
      <c r="M944" s="51"/>
      <c r="N944" s="51"/>
      <c r="O944" s="51"/>
    </row>
    <row r="945" spans="2:15" ht="12.75" customHeight="1" x14ac:dyDescent="0.2"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51"/>
      <c r="M945" s="51"/>
      <c r="N945" s="51"/>
      <c r="O945" s="51"/>
    </row>
    <row r="946" spans="2:15" ht="12.75" customHeight="1" x14ac:dyDescent="0.2"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51"/>
      <c r="M946" s="51"/>
      <c r="N946" s="51"/>
      <c r="O946" s="51"/>
    </row>
    <row r="947" spans="2:15" ht="12.75" customHeight="1" x14ac:dyDescent="0.2"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51"/>
      <c r="M947" s="51"/>
      <c r="N947" s="51"/>
      <c r="O947" s="51"/>
    </row>
    <row r="948" spans="2:15" ht="12.75" customHeight="1" x14ac:dyDescent="0.2"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51"/>
      <c r="M948" s="51"/>
      <c r="N948" s="51"/>
      <c r="O948" s="51"/>
    </row>
    <row r="949" spans="2:15" ht="12.75" customHeight="1" x14ac:dyDescent="0.2"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51"/>
      <c r="M949" s="51"/>
      <c r="N949" s="51"/>
      <c r="O949" s="51"/>
    </row>
    <row r="950" spans="2:15" ht="12.75" customHeight="1" x14ac:dyDescent="0.2"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51"/>
      <c r="M950" s="51"/>
      <c r="N950" s="51"/>
      <c r="O950" s="51"/>
    </row>
    <row r="951" spans="2:15" ht="12.75" customHeight="1" x14ac:dyDescent="0.2"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51"/>
      <c r="M951" s="51"/>
      <c r="N951" s="51"/>
      <c r="O951" s="51"/>
    </row>
    <row r="952" spans="2:15" ht="12.75" customHeight="1" x14ac:dyDescent="0.2"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51"/>
      <c r="M952" s="51"/>
      <c r="N952" s="51"/>
      <c r="O952" s="51"/>
    </row>
    <row r="953" spans="2:15" ht="12.75" customHeight="1" x14ac:dyDescent="0.2"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51"/>
      <c r="M953" s="51"/>
      <c r="N953" s="51"/>
      <c r="O953" s="51"/>
    </row>
    <row r="954" spans="2:15" ht="12.75" customHeight="1" x14ac:dyDescent="0.2"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51"/>
      <c r="M954" s="51"/>
      <c r="N954" s="51"/>
      <c r="O954" s="51"/>
    </row>
    <row r="955" spans="2:15" ht="12.75" customHeight="1" x14ac:dyDescent="0.2"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51"/>
      <c r="M955" s="51"/>
      <c r="N955" s="51"/>
      <c r="O955" s="51"/>
    </row>
    <row r="956" spans="2:15" ht="12.75" customHeight="1" x14ac:dyDescent="0.2"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51"/>
      <c r="M956" s="51"/>
      <c r="N956" s="51"/>
      <c r="O956" s="51"/>
    </row>
    <row r="957" spans="2:15" ht="12.75" customHeight="1" x14ac:dyDescent="0.2"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51"/>
      <c r="M957" s="51"/>
      <c r="N957" s="51"/>
      <c r="O957" s="51"/>
    </row>
    <row r="958" spans="2:15" ht="12.75" customHeight="1" x14ac:dyDescent="0.2"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51"/>
      <c r="M958" s="51"/>
      <c r="N958" s="51"/>
      <c r="O958" s="51"/>
    </row>
    <row r="959" spans="2:15" ht="12.75" customHeight="1" x14ac:dyDescent="0.2"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51"/>
      <c r="M959" s="51"/>
      <c r="N959" s="51"/>
      <c r="O959" s="51"/>
    </row>
    <row r="960" spans="2:15" ht="12.75" customHeight="1" x14ac:dyDescent="0.2"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51"/>
      <c r="M960" s="51"/>
      <c r="N960" s="51"/>
      <c r="O960" s="51"/>
    </row>
    <row r="961" spans="2:15" ht="12.75" customHeight="1" x14ac:dyDescent="0.2"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51"/>
      <c r="M961" s="51"/>
      <c r="N961" s="51"/>
      <c r="O961" s="51"/>
    </row>
    <row r="962" spans="2:15" ht="12.75" customHeight="1" x14ac:dyDescent="0.2"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51"/>
      <c r="M962" s="51"/>
      <c r="N962" s="51"/>
      <c r="O962" s="51"/>
    </row>
    <row r="963" spans="2:15" ht="12.75" customHeight="1" x14ac:dyDescent="0.2"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51"/>
      <c r="M963" s="51"/>
      <c r="N963" s="51"/>
      <c r="O963" s="51"/>
    </row>
    <row r="964" spans="2:15" ht="12.75" customHeight="1" x14ac:dyDescent="0.2"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51"/>
      <c r="M964" s="51"/>
      <c r="N964" s="51"/>
      <c r="O964" s="51"/>
    </row>
    <row r="965" spans="2:15" ht="12.75" customHeight="1" x14ac:dyDescent="0.2"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51"/>
      <c r="M965" s="51"/>
      <c r="N965" s="51"/>
      <c r="O965" s="51"/>
    </row>
    <row r="966" spans="2:15" ht="12.75" customHeight="1" x14ac:dyDescent="0.2"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51"/>
      <c r="M966" s="51"/>
      <c r="N966" s="51"/>
      <c r="O966" s="51"/>
    </row>
    <row r="967" spans="2:15" ht="12.75" customHeight="1" x14ac:dyDescent="0.2"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51"/>
      <c r="M967" s="51"/>
      <c r="N967" s="51"/>
      <c r="O967" s="51"/>
    </row>
    <row r="968" spans="2:15" ht="12.75" customHeight="1" x14ac:dyDescent="0.2"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51"/>
      <c r="M968" s="51"/>
      <c r="N968" s="51"/>
      <c r="O968" s="51"/>
    </row>
    <row r="969" spans="2:15" ht="12.75" customHeight="1" x14ac:dyDescent="0.2"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51"/>
      <c r="M969" s="51"/>
      <c r="N969" s="51"/>
      <c r="O969" s="51"/>
    </row>
    <row r="970" spans="2:15" ht="12.75" customHeight="1" x14ac:dyDescent="0.2"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51"/>
      <c r="M970" s="51"/>
      <c r="N970" s="51"/>
      <c r="O970" s="51"/>
    </row>
    <row r="971" spans="2:15" ht="12.75" customHeight="1" x14ac:dyDescent="0.2"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51"/>
      <c r="M971" s="51"/>
      <c r="N971" s="51"/>
      <c r="O971" s="51"/>
    </row>
    <row r="972" spans="2:15" ht="12.75" customHeight="1" x14ac:dyDescent="0.2"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51"/>
      <c r="M972" s="51"/>
      <c r="N972" s="51"/>
      <c r="O972" s="51"/>
    </row>
    <row r="973" spans="2:15" ht="12.75" customHeight="1" x14ac:dyDescent="0.2"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51"/>
      <c r="M973" s="51"/>
      <c r="N973" s="51"/>
      <c r="O973" s="51"/>
    </row>
    <row r="974" spans="2:15" ht="12.75" customHeight="1" x14ac:dyDescent="0.2"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51"/>
      <c r="M974" s="51"/>
      <c r="N974" s="51"/>
      <c r="O974" s="51"/>
    </row>
    <row r="975" spans="2:15" ht="12.75" customHeight="1" x14ac:dyDescent="0.2"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51"/>
      <c r="M975" s="51"/>
      <c r="N975" s="51"/>
      <c r="O975" s="51"/>
    </row>
    <row r="976" spans="2:15" ht="12.75" customHeight="1" x14ac:dyDescent="0.2"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51"/>
      <c r="M976" s="51"/>
      <c r="N976" s="51"/>
      <c r="O976" s="51"/>
    </row>
    <row r="977" spans="2:15" ht="12.75" customHeight="1" x14ac:dyDescent="0.2"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51"/>
      <c r="M977" s="51"/>
      <c r="N977" s="51"/>
      <c r="O977" s="51"/>
    </row>
    <row r="978" spans="2:15" ht="12.75" customHeight="1" x14ac:dyDescent="0.2"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51"/>
      <c r="M978" s="51"/>
      <c r="N978" s="51"/>
      <c r="O978" s="51"/>
    </row>
    <row r="979" spans="2:15" ht="12.75" customHeight="1" x14ac:dyDescent="0.2"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51"/>
      <c r="M979" s="51"/>
      <c r="N979" s="51"/>
      <c r="O979" s="51"/>
    </row>
    <row r="980" spans="2:15" ht="12.75" customHeight="1" x14ac:dyDescent="0.2"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51"/>
      <c r="M980" s="51"/>
      <c r="N980" s="51"/>
      <c r="O980" s="51"/>
    </row>
    <row r="981" spans="2:15" ht="12.75" customHeight="1" x14ac:dyDescent="0.2"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51"/>
      <c r="M981" s="51"/>
      <c r="N981" s="51"/>
      <c r="O981" s="51"/>
    </row>
    <row r="982" spans="2:15" ht="12.75" customHeight="1" x14ac:dyDescent="0.2"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51"/>
      <c r="M982" s="51"/>
      <c r="N982" s="51"/>
      <c r="O982" s="51"/>
    </row>
    <row r="983" spans="2:15" ht="12.75" customHeight="1" x14ac:dyDescent="0.2"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51"/>
      <c r="M983" s="51"/>
      <c r="N983" s="51"/>
      <c r="O983" s="51"/>
    </row>
    <row r="984" spans="2:15" ht="12.75" customHeight="1" x14ac:dyDescent="0.2"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51"/>
      <c r="M984" s="51"/>
      <c r="N984" s="51"/>
      <c r="O984" s="51"/>
    </row>
    <row r="985" spans="2:15" ht="12.75" customHeight="1" x14ac:dyDescent="0.2"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51"/>
      <c r="M985" s="51"/>
      <c r="N985" s="51"/>
      <c r="O985" s="51"/>
    </row>
    <row r="986" spans="2:15" ht="12.75" customHeight="1" x14ac:dyDescent="0.2"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51"/>
      <c r="M986" s="51"/>
      <c r="N986" s="51"/>
      <c r="O986" s="51"/>
    </row>
    <row r="987" spans="2:15" ht="12.75" customHeight="1" x14ac:dyDescent="0.2"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51"/>
      <c r="M987" s="51"/>
      <c r="N987" s="51"/>
      <c r="O987" s="51"/>
    </row>
    <row r="988" spans="2:15" ht="12.75" customHeight="1" x14ac:dyDescent="0.2"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51"/>
      <c r="M988" s="51"/>
      <c r="N988" s="51"/>
      <c r="O988" s="51"/>
    </row>
    <row r="989" spans="2:15" ht="12.75" customHeight="1" x14ac:dyDescent="0.2"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51"/>
      <c r="M989" s="51"/>
      <c r="N989" s="51"/>
      <c r="O989" s="51"/>
    </row>
    <row r="990" spans="2:15" ht="12.75" customHeight="1" x14ac:dyDescent="0.2"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51"/>
      <c r="M990" s="51"/>
      <c r="N990" s="51"/>
      <c r="O990" s="51"/>
    </row>
    <row r="991" spans="2:15" ht="12.75" customHeight="1" x14ac:dyDescent="0.2"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51"/>
      <c r="M991" s="51"/>
      <c r="N991" s="51"/>
      <c r="O991" s="51"/>
    </row>
    <row r="992" spans="2:15" ht="12.75" customHeight="1" x14ac:dyDescent="0.2"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51"/>
      <c r="M992" s="51"/>
      <c r="N992" s="51"/>
      <c r="O992" s="51"/>
    </row>
    <row r="993" spans="2:15" ht="12.75" customHeight="1" x14ac:dyDescent="0.2"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51"/>
      <c r="M993" s="51"/>
      <c r="N993" s="51"/>
      <c r="O993" s="51"/>
    </row>
    <row r="994" spans="2:15" ht="12.75" customHeight="1" x14ac:dyDescent="0.2"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51"/>
      <c r="M994" s="51"/>
      <c r="N994" s="51"/>
      <c r="O994" s="51"/>
    </row>
    <row r="995" spans="2:15" ht="12.75" customHeight="1" x14ac:dyDescent="0.2"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51"/>
      <c r="M995" s="51"/>
      <c r="N995" s="51"/>
      <c r="O995" s="51"/>
    </row>
    <row r="996" spans="2:15" ht="12.75" customHeight="1" x14ac:dyDescent="0.2"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51"/>
      <c r="M996" s="51"/>
      <c r="N996" s="51"/>
      <c r="O996" s="51"/>
    </row>
    <row r="997" spans="2:15" ht="12.75" customHeight="1" x14ac:dyDescent="0.2"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51"/>
      <c r="M997" s="51"/>
      <c r="N997" s="51"/>
      <c r="O997" s="51"/>
    </row>
    <row r="998" spans="2:15" ht="12.75" customHeight="1" x14ac:dyDescent="0.2"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51"/>
      <c r="M998" s="51"/>
      <c r="N998" s="51"/>
      <c r="O998" s="51"/>
    </row>
    <row r="999" spans="2:15" ht="12.75" customHeight="1" x14ac:dyDescent="0.2"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51"/>
      <c r="M999" s="51"/>
      <c r="N999" s="51"/>
      <c r="O999" s="51"/>
    </row>
  </sheetData>
  <mergeCells count="4">
    <mergeCell ref="A16:O26"/>
    <mergeCell ref="A201:O201"/>
    <mergeCell ref="A222:H222"/>
    <mergeCell ref="A223:E223"/>
  </mergeCells>
  <printOptions horizontalCentered="1" verticalCentered="1"/>
  <pageMargins left="3.937007874015748E-2" right="3.937007874015748E-2" top="0.98425196850393704" bottom="0.59055118110236227" header="0" footer="0"/>
  <pageSetup paperSize="9" orientation="portrait"/>
  <rowBreaks count="5" manualBreakCount="5">
    <brk id="193" man="1"/>
    <brk id="162" man="1"/>
    <brk id="88" man="1"/>
    <brk id="56" man="1"/>
    <brk id="122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23"/>
  <sheetViews>
    <sheetView showGridLines="0" workbookViewId="0"/>
  </sheetViews>
  <sheetFormatPr defaultColWidth="12.5703125" defaultRowHeight="15" customHeight="1" x14ac:dyDescent="0.2"/>
  <cols>
    <col min="1" max="1" width="22.7109375" customWidth="1"/>
    <col min="2" max="2" width="4.7109375" customWidth="1"/>
    <col min="3" max="3" width="4.85546875" customWidth="1"/>
    <col min="4" max="4" width="7" customWidth="1"/>
    <col min="5" max="5" width="5.7109375" customWidth="1"/>
    <col min="6" max="6" width="6.7109375" customWidth="1"/>
    <col min="7" max="8" width="5.42578125" customWidth="1"/>
    <col min="9" max="9" width="4.7109375" customWidth="1"/>
    <col min="10" max="10" width="5.42578125" customWidth="1"/>
    <col min="11" max="12" width="4.7109375" customWidth="1"/>
    <col min="13" max="13" width="6.85546875" customWidth="1"/>
    <col min="14" max="14" width="7.28515625" customWidth="1"/>
    <col min="15" max="15" width="4.42578125" customWidth="1"/>
  </cols>
  <sheetData>
    <row r="1" spans="1:15" ht="12.75" customHeight="1" x14ac:dyDescent="0.2">
      <c r="B1" s="29"/>
      <c r="C1" s="29"/>
      <c r="D1" s="29"/>
      <c r="E1" s="29"/>
      <c r="F1" s="29"/>
      <c r="G1" s="30"/>
      <c r="H1" s="29"/>
      <c r="I1" s="29"/>
      <c r="J1" s="29"/>
      <c r="K1" s="29"/>
      <c r="L1" s="31"/>
      <c r="M1" s="31"/>
      <c r="N1" s="31"/>
      <c r="O1" s="31"/>
    </row>
    <row r="2" spans="1:15" ht="12.75" customHeight="1" x14ac:dyDescent="0.2">
      <c r="B2" s="29"/>
      <c r="C2" s="29"/>
      <c r="D2" s="29"/>
      <c r="E2" s="29"/>
      <c r="F2" s="29"/>
      <c r="G2" s="30"/>
      <c r="H2" s="29"/>
      <c r="I2" s="29"/>
      <c r="J2" s="29"/>
      <c r="K2" s="29"/>
      <c r="L2" s="31"/>
      <c r="M2" s="31"/>
      <c r="N2" s="31"/>
      <c r="O2" s="31"/>
    </row>
    <row r="3" spans="1:15" ht="12.75" customHeight="1" x14ac:dyDescent="0.2">
      <c r="B3" s="29"/>
      <c r="C3" s="29"/>
      <c r="D3" s="29"/>
      <c r="E3" s="29"/>
      <c r="F3" s="29"/>
      <c r="G3" s="30"/>
      <c r="H3" s="29"/>
      <c r="I3" s="29"/>
      <c r="J3" s="29"/>
      <c r="K3" s="29"/>
      <c r="L3" s="31"/>
      <c r="M3" s="31"/>
      <c r="N3" s="31"/>
      <c r="O3" s="31"/>
    </row>
    <row r="4" spans="1:15" ht="12.75" customHeight="1" x14ac:dyDescent="0.2">
      <c r="B4" s="29"/>
      <c r="C4" s="29"/>
      <c r="D4" s="29"/>
      <c r="E4" s="29"/>
      <c r="F4" s="29"/>
      <c r="G4" s="30"/>
      <c r="H4" s="29"/>
      <c r="I4" s="29"/>
      <c r="J4" s="29"/>
      <c r="K4" s="29"/>
      <c r="L4" s="31"/>
      <c r="M4" s="31"/>
      <c r="N4" s="31"/>
      <c r="O4" s="31"/>
    </row>
    <row r="5" spans="1:15" ht="12.75" customHeight="1" x14ac:dyDescent="0.2">
      <c r="B5" s="29"/>
      <c r="C5" s="29"/>
      <c r="D5" s="29"/>
      <c r="E5" s="29"/>
      <c r="F5" s="29"/>
      <c r="G5" s="30"/>
      <c r="H5" s="29"/>
      <c r="I5" s="29"/>
      <c r="J5" s="29"/>
      <c r="K5" s="29"/>
      <c r="L5" s="31"/>
      <c r="M5" s="31"/>
      <c r="N5" s="31"/>
      <c r="O5" s="31"/>
    </row>
    <row r="6" spans="1:15" ht="12.75" customHeight="1" x14ac:dyDescent="0.2">
      <c r="B6" s="29"/>
      <c r="C6" s="29"/>
      <c r="D6" s="29"/>
      <c r="E6" s="29"/>
      <c r="F6" s="29"/>
      <c r="G6" s="30"/>
      <c r="H6" s="29"/>
      <c r="I6" s="29"/>
      <c r="J6" s="29"/>
      <c r="K6" s="29"/>
      <c r="L6" s="31"/>
      <c r="M6" s="31"/>
      <c r="N6" s="31"/>
      <c r="O6" s="31"/>
    </row>
    <row r="7" spans="1:15" ht="12.75" customHeight="1" x14ac:dyDescent="0.2">
      <c r="B7" s="29"/>
      <c r="C7" s="29"/>
      <c r="D7" s="29"/>
      <c r="E7" s="29"/>
      <c r="F7" s="29"/>
      <c r="G7" s="30"/>
      <c r="H7" s="29"/>
      <c r="I7" s="29"/>
      <c r="J7" s="29"/>
      <c r="K7" s="29"/>
      <c r="L7" s="31"/>
      <c r="M7" s="31"/>
      <c r="N7" s="31"/>
      <c r="O7" s="31"/>
    </row>
    <row r="8" spans="1:15" ht="12.75" customHeight="1" x14ac:dyDescent="0.2">
      <c r="B8" s="29"/>
      <c r="C8" s="29"/>
      <c r="D8" s="29"/>
      <c r="E8" s="29"/>
      <c r="F8" s="29"/>
      <c r="G8" s="30"/>
      <c r="H8" s="29"/>
      <c r="I8" s="29"/>
      <c r="J8" s="29"/>
      <c r="K8" s="29"/>
      <c r="L8" s="31"/>
      <c r="M8" s="31"/>
      <c r="N8" s="31"/>
      <c r="O8" s="31"/>
    </row>
    <row r="9" spans="1:15" ht="12.75" customHeight="1" x14ac:dyDescent="0.2">
      <c r="B9" s="29"/>
      <c r="C9" s="29"/>
      <c r="D9" s="29"/>
      <c r="E9" s="29"/>
      <c r="F9" s="29"/>
      <c r="G9" s="30"/>
      <c r="H9" s="29"/>
      <c r="I9" s="29"/>
      <c r="J9" s="29"/>
      <c r="K9" s="29"/>
      <c r="L9" s="31"/>
      <c r="M9" s="31"/>
      <c r="N9" s="31"/>
      <c r="O9" s="31"/>
    </row>
    <row r="10" spans="1:15" ht="12.75" customHeight="1" x14ac:dyDescent="0.2">
      <c r="B10" s="29"/>
      <c r="C10" s="29"/>
      <c r="D10" s="29"/>
      <c r="E10" s="29"/>
      <c r="F10" s="29"/>
      <c r="G10" s="30"/>
      <c r="H10" s="29"/>
      <c r="I10" s="29"/>
      <c r="J10" s="29"/>
      <c r="K10" s="29"/>
      <c r="L10" s="31"/>
      <c r="M10" s="31"/>
      <c r="N10" s="31"/>
      <c r="O10" s="31"/>
    </row>
    <row r="11" spans="1:15" ht="12.75" customHeight="1" x14ac:dyDescent="0.2">
      <c r="B11" s="29"/>
      <c r="C11" s="29"/>
      <c r="D11" s="29"/>
      <c r="E11" s="29"/>
      <c r="F11" s="29"/>
      <c r="G11" s="30"/>
      <c r="H11" s="29"/>
      <c r="I11" s="29"/>
      <c r="J11" s="29"/>
      <c r="K11" s="29"/>
      <c r="L11" s="31"/>
      <c r="M11" s="31"/>
      <c r="N11" s="31"/>
      <c r="O11" s="31"/>
    </row>
    <row r="12" spans="1:15" ht="12.75" customHeight="1" x14ac:dyDescent="0.2">
      <c r="B12" s="29"/>
      <c r="C12" s="29"/>
      <c r="D12" s="29"/>
      <c r="E12" s="29"/>
      <c r="F12" s="29"/>
      <c r="G12" s="30"/>
      <c r="H12" s="29"/>
      <c r="I12" s="29"/>
      <c r="J12" s="29"/>
      <c r="K12" s="29"/>
      <c r="L12" s="31"/>
      <c r="M12" s="31"/>
      <c r="N12" s="31"/>
      <c r="O12" s="31"/>
    </row>
    <row r="13" spans="1:15" ht="12.75" customHeight="1" x14ac:dyDescent="0.2">
      <c r="B13" s="29"/>
      <c r="C13" s="29"/>
      <c r="D13" s="29"/>
      <c r="E13" s="29"/>
      <c r="F13" s="29"/>
      <c r="G13" s="30"/>
      <c r="H13" s="29"/>
      <c r="I13" s="29"/>
      <c r="J13" s="29"/>
      <c r="K13" s="29"/>
      <c r="L13" s="31"/>
      <c r="M13" s="31"/>
      <c r="N13" s="31"/>
      <c r="O13" s="31"/>
    </row>
    <row r="14" spans="1:15" ht="12.75" customHeight="1" x14ac:dyDescent="0.2">
      <c r="B14" s="29"/>
      <c r="C14" s="29"/>
      <c r="D14" s="29"/>
      <c r="E14" s="29"/>
      <c r="F14" s="29"/>
      <c r="G14" s="30"/>
      <c r="H14" s="29"/>
      <c r="I14" s="29"/>
      <c r="J14" s="29"/>
      <c r="K14" s="29"/>
      <c r="L14" s="31"/>
      <c r="M14" s="31"/>
      <c r="N14" s="31"/>
      <c r="O14" s="31"/>
    </row>
    <row r="15" spans="1:15" ht="12.75" customHeight="1" x14ac:dyDescent="0.2">
      <c r="B15" s="29"/>
      <c r="C15" s="29"/>
      <c r="D15" s="29"/>
      <c r="E15" s="29"/>
      <c r="F15" s="29"/>
      <c r="G15" s="30"/>
      <c r="H15" s="29"/>
      <c r="I15" s="29"/>
      <c r="J15" s="29"/>
      <c r="K15" s="29"/>
      <c r="L15" s="31"/>
      <c r="M15" s="31"/>
      <c r="N15" s="31"/>
      <c r="O15" s="31"/>
    </row>
    <row r="16" spans="1:15" ht="12.75" customHeight="1" x14ac:dyDescent="0.2">
      <c r="A16" s="109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ht="12.75" customHeight="1" x14ac:dyDescent="0.2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9"/>
    </row>
    <row r="18" spans="1:15" ht="12.75" customHeight="1" x14ac:dyDescent="0.2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9"/>
    </row>
    <row r="19" spans="1:15" ht="12.75" customHeight="1" x14ac:dyDescent="0.2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</row>
    <row r="20" spans="1:15" ht="12.75" customHeight="1" x14ac:dyDescent="0.2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</row>
    <row r="21" spans="1:15" ht="12.75" customHeight="1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</row>
    <row r="22" spans="1:15" ht="12.75" customHeight="1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9"/>
    </row>
    <row r="23" spans="1:15" ht="12.75" customHeight="1" x14ac:dyDescent="0.2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/>
    </row>
    <row r="24" spans="1:15" ht="12.75" customHeight="1" x14ac:dyDescent="0.2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9"/>
    </row>
    <row r="25" spans="1:15" ht="12.75" customHeight="1" x14ac:dyDescent="0.2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</row>
    <row r="26" spans="1:15" ht="12.75" customHeight="1" x14ac:dyDescent="0.2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5" ht="12.75" customHeight="1" x14ac:dyDescent="0.2">
      <c r="B27" s="29"/>
      <c r="C27" s="29"/>
      <c r="D27" s="29"/>
      <c r="E27" s="29"/>
      <c r="F27" s="29"/>
      <c r="G27" s="30"/>
      <c r="H27" s="29"/>
      <c r="I27" s="29"/>
      <c r="J27" s="29"/>
      <c r="K27" s="29"/>
      <c r="L27" s="31"/>
      <c r="M27" s="31"/>
      <c r="N27" s="31"/>
      <c r="O27" s="31"/>
    </row>
    <row r="28" spans="1:15" ht="12.75" customHeight="1" x14ac:dyDescent="0.2">
      <c r="B28" s="29"/>
      <c r="C28" s="29"/>
      <c r="D28" s="29"/>
      <c r="E28" s="29"/>
      <c r="F28" s="29"/>
      <c r="G28" s="30"/>
      <c r="H28" s="29"/>
      <c r="I28" s="29"/>
      <c r="J28" s="29"/>
      <c r="K28" s="29"/>
      <c r="L28" s="31"/>
      <c r="M28" s="31"/>
      <c r="N28" s="31"/>
      <c r="O28" s="31"/>
    </row>
    <row r="29" spans="1:15" ht="12.75" customHeight="1" x14ac:dyDescent="0.2">
      <c r="B29" s="29"/>
      <c r="C29" s="29"/>
      <c r="D29" s="29"/>
      <c r="E29" s="29"/>
      <c r="F29" s="29"/>
      <c r="G29" s="30"/>
      <c r="H29" s="29"/>
      <c r="I29" s="29"/>
      <c r="J29" s="29"/>
      <c r="K29" s="29"/>
      <c r="L29" s="31"/>
      <c r="M29" s="31"/>
      <c r="N29" s="31"/>
      <c r="O29" s="31"/>
    </row>
    <row r="30" spans="1:15" ht="12.75" customHeight="1" x14ac:dyDescent="0.2"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31"/>
      <c r="M30" s="31"/>
      <c r="N30" s="31"/>
      <c r="O30" s="31"/>
    </row>
    <row r="31" spans="1:15" ht="12.75" customHeight="1" x14ac:dyDescent="0.2">
      <c r="B31" s="29"/>
      <c r="C31" s="29"/>
      <c r="D31" s="29"/>
      <c r="E31" s="29"/>
      <c r="F31" s="29"/>
      <c r="G31" s="30"/>
      <c r="H31" s="29"/>
      <c r="I31" s="29"/>
      <c r="J31" s="29"/>
      <c r="K31" s="29"/>
      <c r="L31" s="31"/>
      <c r="M31" s="31"/>
      <c r="N31" s="31"/>
      <c r="O31" s="31"/>
    </row>
    <row r="32" spans="1:15" ht="12.75" customHeight="1" x14ac:dyDescent="0.2">
      <c r="B32" s="29"/>
      <c r="C32" s="29"/>
      <c r="D32" s="29"/>
      <c r="E32" s="29"/>
      <c r="F32" s="29"/>
      <c r="G32" s="30"/>
      <c r="H32" s="29"/>
      <c r="I32" s="29"/>
      <c r="J32" s="29"/>
      <c r="K32" s="29"/>
      <c r="L32" s="31"/>
      <c r="M32" s="31"/>
      <c r="N32" s="31"/>
      <c r="O32" s="31"/>
    </row>
    <row r="33" spans="2:15" ht="12.75" customHeight="1" x14ac:dyDescent="0.2">
      <c r="B33" s="29"/>
      <c r="C33" s="29"/>
      <c r="D33" s="29"/>
      <c r="E33" s="29"/>
      <c r="F33" s="29"/>
      <c r="G33" s="30"/>
      <c r="H33" s="29"/>
      <c r="I33" s="29"/>
      <c r="J33" s="29"/>
      <c r="K33" s="29"/>
      <c r="L33" s="31"/>
      <c r="M33" s="31"/>
      <c r="N33" s="31"/>
      <c r="O33" s="31"/>
    </row>
    <row r="34" spans="2:15" ht="12.75" customHeight="1" x14ac:dyDescent="0.2">
      <c r="B34" s="29"/>
      <c r="C34" s="29"/>
      <c r="D34" s="29"/>
      <c r="E34" s="29"/>
      <c r="F34" s="29"/>
      <c r="G34" s="30"/>
      <c r="H34" s="29"/>
      <c r="I34" s="29"/>
      <c r="J34" s="29"/>
      <c r="K34" s="29"/>
      <c r="L34" s="31"/>
      <c r="M34" s="31"/>
      <c r="N34" s="31"/>
      <c r="O34" s="31"/>
    </row>
    <row r="35" spans="2:15" ht="12.75" customHeight="1" x14ac:dyDescent="0.2">
      <c r="B35" s="29"/>
      <c r="C35" s="29"/>
      <c r="D35" s="29"/>
      <c r="E35" s="29"/>
      <c r="F35" s="29"/>
      <c r="G35" s="30"/>
      <c r="H35" s="29"/>
      <c r="I35" s="29"/>
      <c r="J35" s="29"/>
      <c r="K35" s="29"/>
      <c r="L35" s="31"/>
      <c r="M35" s="31"/>
      <c r="N35" s="31"/>
      <c r="O35" s="31"/>
    </row>
    <row r="36" spans="2:15" ht="12.75" customHeight="1" x14ac:dyDescent="0.2">
      <c r="B36" s="29"/>
      <c r="C36" s="29"/>
      <c r="D36" s="29"/>
      <c r="E36" s="29"/>
      <c r="F36" s="29"/>
      <c r="G36" s="30"/>
      <c r="H36" s="29"/>
      <c r="I36" s="29"/>
      <c r="J36" s="29"/>
      <c r="K36" s="29"/>
      <c r="L36" s="31"/>
      <c r="M36" s="31"/>
      <c r="N36" s="31"/>
      <c r="O36" s="31"/>
    </row>
    <row r="37" spans="2:15" ht="12.75" customHeight="1" x14ac:dyDescent="0.2">
      <c r="B37" s="29"/>
      <c r="C37" s="29"/>
      <c r="D37" s="29"/>
      <c r="E37" s="29"/>
      <c r="F37" s="29"/>
      <c r="G37" s="30"/>
      <c r="H37" s="29"/>
      <c r="I37" s="29"/>
      <c r="J37" s="29"/>
      <c r="K37" s="29"/>
      <c r="L37" s="31"/>
      <c r="M37" s="31"/>
      <c r="N37" s="31"/>
      <c r="O37" s="31"/>
    </row>
    <row r="38" spans="2:15" ht="12.75" customHeight="1" x14ac:dyDescent="0.2">
      <c r="B38" s="29"/>
      <c r="C38" s="29"/>
      <c r="D38" s="29"/>
      <c r="E38" s="29"/>
      <c r="F38" s="29"/>
      <c r="G38" s="30"/>
      <c r="H38" s="29"/>
      <c r="I38" s="29"/>
      <c r="J38" s="29"/>
      <c r="K38" s="29"/>
      <c r="L38" s="31"/>
      <c r="M38" s="31"/>
      <c r="N38" s="31"/>
      <c r="O38" s="31"/>
    </row>
    <row r="39" spans="2:15" ht="12.75" customHeight="1" x14ac:dyDescent="0.2">
      <c r="B39" s="29"/>
      <c r="C39" s="29"/>
      <c r="D39" s="29"/>
      <c r="E39" s="29"/>
      <c r="F39" s="29"/>
      <c r="G39" s="30"/>
      <c r="H39" s="29"/>
      <c r="I39" s="29"/>
      <c r="J39" s="29"/>
      <c r="K39" s="29"/>
      <c r="L39" s="31"/>
      <c r="M39" s="31"/>
      <c r="N39" s="31"/>
      <c r="O39" s="31"/>
    </row>
    <row r="40" spans="2:15" ht="12.75" customHeight="1" x14ac:dyDescent="0.2">
      <c r="B40" s="29"/>
      <c r="C40" s="29"/>
      <c r="D40" s="29"/>
      <c r="E40" s="29"/>
      <c r="F40" s="29"/>
      <c r="G40" s="30"/>
      <c r="H40" s="29"/>
      <c r="I40" s="29"/>
      <c r="J40" s="29"/>
      <c r="K40" s="29"/>
      <c r="L40" s="31"/>
      <c r="M40" s="31"/>
      <c r="N40" s="31"/>
      <c r="O40" s="31"/>
    </row>
    <row r="41" spans="2:15" ht="12.75" customHeight="1" x14ac:dyDescent="0.2">
      <c r="B41" s="29"/>
      <c r="C41" s="29"/>
      <c r="D41" s="29"/>
      <c r="E41" s="29"/>
      <c r="F41" s="29"/>
      <c r="G41" s="30"/>
      <c r="H41" s="29"/>
      <c r="I41" s="29"/>
      <c r="J41" s="29"/>
      <c r="K41" s="29"/>
      <c r="L41" s="31"/>
      <c r="M41" s="31"/>
      <c r="N41" s="31"/>
      <c r="O41" s="31"/>
    </row>
    <row r="42" spans="2:15" ht="12.75" customHeight="1" x14ac:dyDescent="0.2">
      <c r="B42" s="29"/>
      <c r="C42" s="29"/>
      <c r="D42" s="29"/>
      <c r="E42" s="29"/>
      <c r="F42" s="29"/>
      <c r="G42" s="30"/>
      <c r="H42" s="29"/>
      <c r="I42" s="29"/>
      <c r="J42" s="29"/>
      <c r="K42" s="29"/>
      <c r="L42" s="31"/>
      <c r="M42" s="31"/>
      <c r="N42" s="31"/>
      <c r="O42" s="31"/>
    </row>
    <row r="43" spans="2:15" ht="12.75" customHeight="1" x14ac:dyDescent="0.2">
      <c r="B43" s="29"/>
      <c r="C43" s="29"/>
      <c r="D43" s="29"/>
      <c r="E43" s="29"/>
      <c r="F43" s="29"/>
      <c r="G43" s="30"/>
      <c r="H43" s="29"/>
      <c r="I43" s="29"/>
      <c r="J43" s="29"/>
      <c r="K43" s="29"/>
      <c r="L43" s="31"/>
      <c r="M43" s="31"/>
      <c r="N43" s="31"/>
      <c r="O43" s="31"/>
    </row>
    <row r="44" spans="2:15" ht="12.75" customHeight="1" x14ac:dyDescent="0.2">
      <c r="B44" s="29"/>
      <c r="C44" s="29"/>
      <c r="D44" s="29"/>
      <c r="E44" s="29"/>
      <c r="F44" s="29"/>
      <c r="G44" s="30"/>
      <c r="H44" s="29"/>
      <c r="I44" s="29"/>
      <c r="J44" s="29"/>
      <c r="K44" s="29"/>
      <c r="L44" s="31"/>
      <c r="M44" s="31"/>
      <c r="N44" s="31"/>
      <c r="O44" s="31"/>
    </row>
    <row r="45" spans="2:15" ht="12.75" customHeight="1" x14ac:dyDescent="0.2">
      <c r="B45" s="29"/>
      <c r="C45" s="29"/>
      <c r="D45" s="29"/>
      <c r="E45" s="29"/>
      <c r="F45" s="29"/>
      <c r="G45" s="30"/>
      <c r="H45" s="29"/>
      <c r="I45" s="29"/>
      <c r="J45" s="29"/>
      <c r="K45" s="29"/>
      <c r="L45" s="31"/>
      <c r="M45" s="31"/>
      <c r="N45" s="31"/>
      <c r="O45" s="31"/>
    </row>
    <row r="46" spans="2:15" ht="12.75" customHeight="1" x14ac:dyDescent="0.2">
      <c r="B46" s="29"/>
      <c r="C46" s="29"/>
      <c r="D46" s="29"/>
      <c r="E46" s="29"/>
      <c r="F46" s="29"/>
      <c r="G46" s="30"/>
      <c r="H46" s="29"/>
      <c r="I46" s="29"/>
      <c r="J46" s="29"/>
      <c r="K46" s="29"/>
      <c r="L46" s="31"/>
      <c r="M46" s="31"/>
      <c r="N46" s="31"/>
      <c r="O46" s="31"/>
    </row>
    <row r="47" spans="2:15" ht="12.75" customHeight="1" x14ac:dyDescent="0.2">
      <c r="B47" s="29"/>
      <c r="C47" s="29"/>
      <c r="D47" s="29"/>
      <c r="E47" s="29"/>
      <c r="F47" s="29"/>
      <c r="G47" s="30"/>
      <c r="H47" s="29"/>
      <c r="I47" s="29"/>
      <c r="J47" s="29"/>
      <c r="K47" s="29"/>
      <c r="L47" s="31"/>
      <c r="M47" s="31"/>
      <c r="N47" s="31"/>
      <c r="O47" s="31"/>
    </row>
    <row r="48" spans="2:15" ht="12.75" customHeight="1" x14ac:dyDescent="0.2">
      <c r="B48" s="29"/>
      <c r="C48" s="29"/>
      <c r="D48" s="29"/>
      <c r="E48" s="29"/>
      <c r="F48" s="29"/>
      <c r="G48" s="30"/>
      <c r="H48" s="29"/>
      <c r="I48" s="29"/>
      <c r="J48" s="29"/>
      <c r="K48" s="29"/>
      <c r="L48" s="31"/>
      <c r="M48" s="31"/>
      <c r="N48" s="31"/>
      <c r="O48" s="31"/>
    </row>
    <row r="49" spans="1:15" ht="12.75" customHeight="1" x14ac:dyDescent="0.2">
      <c r="B49" s="29"/>
      <c r="C49" s="29"/>
      <c r="D49" s="29"/>
      <c r="E49" s="29"/>
      <c r="F49" s="29"/>
      <c r="G49" s="30"/>
      <c r="H49" s="29"/>
      <c r="I49" s="29"/>
      <c r="J49" s="29"/>
      <c r="K49" s="29"/>
      <c r="L49" s="31"/>
      <c r="M49" s="31"/>
      <c r="N49" s="31"/>
      <c r="O49" s="31"/>
    </row>
    <row r="50" spans="1:15" ht="12.75" customHeight="1" x14ac:dyDescent="0.2">
      <c r="B50" s="29"/>
      <c r="C50" s="29"/>
      <c r="D50" s="29"/>
      <c r="E50" s="29"/>
      <c r="F50" s="29"/>
      <c r="G50" s="30"/>
      <c r="H50" s="29"/>
      <c r="I50" s="29"/>
      <c r="J50" s="29"/>
      <c r="K50" s="29"/>
      <c r="L50" s="31"/>
      <c r="M50" s="31"/>
      <c r="N50" s="31"/>
      <c r="O50" s="31"/>
    </row>
    <row r="51" spans="1:15" ht="12.75" customHeight="1" x14ac:dyDescent="0.2">
      <c r="B51" s="29"/>
      <c r="C51" s="29"/>
      <c r="D51" s="29"/>
      <c r="E51" s="29"/>
      <c r="F51" s="29"/>
      <c r="G51" s="30"/>
      <c r="H51" s="29"/>
      <c r="I51" s="29"/>
      <c r="J51" s="29"/>
      <c r="K51" s="29"/>
      <c r="L51" s="31"/>
      <c r="M51" s="31"/>
      <c r="N51" s="31"/>
      <c r="O51" s="31"/>
    </row>
    <row r="52" spans="1:15" ht="12.75" customHeight="1" x14ac:dyDescent="0.2">
      <c r="B52" s="29"/>
      <c r="C52" s="29"/>
      <c r="D52" s="29"/>
      <c r="E52" s="29"/>
      <c r="F52" s="29"/>
      <c r="G52" s="30"/>
      <c r="H52" s="29"/>
      <c r="I52" s="29"/>
      <c r="J52" s="29"/>
      <c r="K52" s="29"/>
      <c r="L52" s="31"/>
      <c r="M52" s="31"/>
      <c r="N52" s="31"/>
      <c r="O52" s="31"/>
    </row>
    <row r="53" spans="1:15" ht="12.75" customHeight="1" x14ac:dyDescent="0.2">
      <c r="B53" s="29"/>
      <c r="C53" s="29"/>
      <c r="D53" s="29"/>
      <c r="E53" s="29"/>
      <c r="F53" s="29"/>
      <c r="G53" s="30"/>
      <c r="H53" s="29"/>
      <c r="I53" s="29"/>
      <c r="J53" s="29"/>
      <c r="K53" s="29"/>
      <c r="L53" s="31"/>
      <c r="M53" s="31"/>
      <c r="N53" s="31"/>
      <c r="O53" s="31"/>
    </row>
    <row r="54" spans="1:15" ht="12.75" customHeight="1" x14ac:dyDescent="0.2">
      <c r="B54" s="29"/>
      <c r="C54" s="29"/>
      <c r="D54" s="29"/>
      <c r="E54" s="29"/>
      <c r="F54" s="29"/>
      <c r="G54" s="30"/>
      <c r="H54" s="29"/>
      <c r="I54" s="29"/>
      <c r="J54" s="29"/>
      <c r="K54" s="29"/>
      <c r="L54" s="31"/>
      <c r="M54" s="31"/>
      <c r="N54" s="31"/>
      <c r="O54" s="31"/>
    </row>
    <row r="55" spans="1:15" ht="12.75" customHeight="1" x14ac:dyDescent="0.2">
      <c r="B55" s="29"/>
      <c r="C55" s="29"/>
      <c r="D55" s="29"/>
      <c r="E55" s="29"/>
      <c r="F55" s="29"/>
      <c r="G55" s="30"/>
      <c r="H55" s="29"/>
      <c r="I55" s="29"/>
      <c r="J55" s="29"/>
      <c r="K55" s="29"/>
      <c r="L55" s="31"/>
      <c r="M55" s="31"/>
      <c r="N55" s="31"/>
      <c r="O55" s="31"/>
    </row>
    <row r="56" spans="1:15" ht="12.75" customHeight="1" x14ac:dyDescent="0.2">
      <c r="B56" s="29"/>
      <c r="C56" s="29"/>
      <c r="D56" s="29"/>
      <c r="E56" s="29"/>
      <c r="F56" s="29"/>
      <c r="G56" s="30"/>
      <c r="H56" s="29"/>
      <c r="I56" s="29"/>
      <c r="J56" s="29"/>
      <c r="K56" s="29"/>
      <c r="L56" s="31"/>
      <c r="M56" s="31"/>
      <c r="N56" s="31"/>
      <c r="O56" s="31"/>
    </row>
    <row r="57" spans="1:15" ht="132" customHeight="1" x14ac:dyDescent="0.2">
      <c r="A57" s="4" t="s">
        <v>0</v>
      </c>
      <c r="B57" s="5" t="s">
        <v>1</v>
      </c>
      <c r="C57" s="5" t="s">
        <v>2</v>
      </c>
      <c r="D57" s="5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  <c r="K57" s="5" t="s">
        <v>10</v>
      </c>
      <c r="L57" s="6" t="s">
        <v>11</v>
      </c>
      <c r="M57" s="6" t="s">
        <v>12</v>
      </c>
      <c r="N57" s="6" t="s">
        <v>13</v>
      </c>
      <c r="O57" s="7" t="s">
        <v>14</v>
      </c>
    </row>
    <row r="58" spans="1:15" ht="12.75" customHeight="1" x14ac:dyDescent="0.2">
      <c r="A58" s="8" t="s">
        <v>15</v>
      </c>
      <c r="B58" s="52">
        <v>4</v>
      </c>
      <c r="C58" s="52">
        <v>3</v>
      </c>
      <c r="D58" s="53">
        <v>41</v>
      </c>
      <c r="E58" s="53">
        <v>50</v>
      </c>
      <c r="F58" s="53">
        <v>783</v>
      </c>
      <c r="G58" s="53">
        <v>125</v>
      </c>
      <c r="H58" s="53">
        <v>252</v>
      </c>
      <c r="I58" s="52">
        <v>0</v>
      </c>
      <c r="J58" s="52">
        <v>51</v>
      </c>
      <c r="K58" s="52">
        <v>30</v>
      </c>
      <c r="L58" s="37">
        <f>((F58)/(E58+F58+Jan!E58))</f>
        <v>0.91046511627906979</v>
      </c>
      <c r="M58" s="37">
        <f t="shared" ref="M58:M88" si="0">IF(D58=0,0%,(J58)/D58)</f>
        <v>1.2439024390243902</v>
      </c>
      <c r="N58" s="37">
        <f t="shared" ref="N58:N88" si="1">IF(D58=0,0%,(E58)/D58)</f>
        <v>1.2195121951219512</v>
      </c>
      <c r="O58" s="38" t="s">
        <v>16</v>
      </c>
    </row>
    <row r="59" spans="1:15" ht="17.25" customHeight="1" x14ac:dyDescent="0.2">
      <c r="A59" s="8" t="s">
        <v>17</v>
      </c>
      <c r="B59" s="52">
        <v>8</v>
      </c>
      <c r="C59" s="52">
        <v>22</v>
      </c>
      <c r="D59" s="53">
        <v>158</v>
      </c>
      <c r="E59" s="53">
        <v>184</v>
      </c>
      <c r="F59" s="53">
        <v>3521</v>
      </c>
      <c r="G59" s="53">
        <v>225</v>
      </c>
      <c r="H59" s="53">
        <v>321</v>
      </c>
      <c r="I59" s="52">
        <v>17</v>
      </c>
      <c r="J59" s="52">
        <v>236</v>
      </c>
      <c r="K59" s="52">
        <v>35</v>
      </c>
      <c r="L59" s="37">
        <f>((F59)/(E59+F59+Jan!E59))</f>
        <v>0.90747422680412371</v>
      </c>
      <c r="M59" s="37">
        <f t="shared" si="0"/>
        <v>1.4936708860759493</v>
      </c>
      <c r="N59" s="37">
        <f t="shared" si="1"/>
        <v>1.1645569620253164</v>
      </c>
      <c r="O59" s="38">
        <f t="shared" ref="O59:O60" si="2">IF(J59=0,0%,I59/J59)</f>
        <v>7.2033898305084748E-2</v>
      </c>
    </row>
    <row r="60" spans="1:15" ht="17.25" customHeight="1" x14ac:dyDescent="0.2">
      <c r="A60" s="8" t="s">
        <v>18</v>
      </c>
      <c r="B60" s="52">
        <v>4</v>
      </c>
      <c r="C60" s="54">
        <v>4</v>
      </c>
      <c r="D60" s="53">
        <v>153</v>
      </c>
      <c r="E60" s="53">
        <v>85</v>
      </c>
      <c r="F60" s="53">
        <v>4998</v>
      </c>
      <c r="G60" s="53">
        <v>316</v>
      </c>
      <c r="H60" s="53">
        <v>305</v>
      </c>
      <c r="I60" s="52">
        <v>5</v>
      </c>
      <c r="J60" s="52">
        <v>146</v>
      </c>
      <c r="K60" s="52">
        <v>7</v>
      </c>
      <c r="L60" s="37">
        <f>((F60)/(E60+F60+Jan!E60))</f>
        <v>0.96486486486486489</v>
      </c>
      <c r="M60" s="37">
        <f t="shared" si="0"/>
        <v>0.95424836601307195</v>
      </c>
      <c r="N60" s="37">
        <f t="shared" si="1"/>
        <v>0.55555555555555558</v>
      </c>
      <c r="O60" s="38">
        <f t="shared" si="2"/>
        <v>3.4246575342465752E-2</v>
      </c>
    </row>
    <row r="61" spans="1:15" ht="12.75" customHeight="1" x14ac:dyDescent="0.2">
      <c r="A61" s="8" t="s">
        <v>19</v>
      </c>
      <c r="B61" s="52">
        <v>1</v>
      </c>
      <c r="C61" s="54">
        <v>3</v>
      </c>
      <c r="D61" s="53">
        <v>122</v>
      </c>
      <c r="E61" s="53">
        <v>113</v>
      </c>
      <c r="F61" s="53">
        <v>6030</v>
      </c>
      <c r="G61" s="53">
        <v>1114</v>
      </c>
      <c r="H61" s="53">
        <v>395</v>
      </c>
      <c r="I61" s="52">
        <v>0</v>
      </c>
      <c r="J61" s="52">
        <v>157</v>
      </c>
      <c r="K61" s="52">
        <v>4</v>
      </c>
      <c r="L61" s="37">
        <f>((F61)/(E61+F61+Jan!E61))</f>
        <v>0.9727375383126311</v>
      </c>
      <c r="M61" s="37">
        <f t="shared" si="0"/>
        <v>1.2868852459016393</v>
      </c>
      <c r="N61" s="37">
        <f t="shared" si="1"/>
        <v>0.92622950819672134</v>
      </c>
      <c r="O61" s="38" t="s">
        <v>16</v>
      </c>
    </row>
    <row r="62" spans="1:15" ht="17.25" customHeight="1" x14ac:dyDescent="0.2">
      <c r="A62" s="8" t="s">
        <v>20</v>
      </c>
      <c r="B62" s="52">
        <v>18</v>
      </c>
      <c r="C62" s="52">
        <v>9</v>
      </c>
      <c r="D62" s="53">
        <v>30</v>
      </c>
      <c r="E62" s="53">
        <v>10</v>
      </c>
      <c r="F62" s="53">
        <v>1091</v>
      </c>
      <c r="G62" s="53">
        <v>456</v>
      </c>
      <c r="H62" s="53">
        <v>126</v>
      </c>
      <c r="I62" s="52">
        <v>1</v>
      </c>
      <c r="J62" s="52">
        <v>12</v>
      </c>
      <c r="K62" s="52">
        <v>30</v>
      </c>
      <c r="L62" s="37">
        <f>((F62)/(E62+F62+Jan!E62))</f>
        <v>0.97497765862377117</v>
      </c>
      <c r="M62" s="37">
        <f t="shared" si="0"/>
        <v>0.4</v>
      </c>
      <c r="N62" s="37">
        <f t="shared" si="1"/>
        <v>0.33333333333333331</v>
      </c>
      <c r="O62" s="38" t="s">
        <v>16</v>
      </c>
    </row>
    <row r="63" spans="1:15" ht="17.25" customHeight="1" x14ac:dyDescent="0.2">
      <c r="A63" s="8" t="s">
        <v>21</v>
      </c>
      <c r="B63" s="52">
        <v>6</v>
      </c>
      <c r="C63" s="52">
        <v>2</v>
      </c>
      <c r="D63" s="53">
        <v>152</v>
      </c>
      <c r="E63" s="53">
        <v>183</v>
      </c>
      <c r="F63" s="53">
        <v>3426</v>
      </c>
      <c r="G63" s="53">
        <v>189</v>
      </c>
      <c r="H63" s="53">
        <v>420</v>
      </c>
      <c r="I63" s="54">
        <v>12</v>
      </c>
      <c r="J63" s="52">
        <v>181</v>
      </c>
      <c r="K63" s="54">
        <v>64</v>
      </c>
      <c r="L63" s="37">
        <f>((F63)/(E63+F63+Jan!E63))</f>
        <v>0.93402399127589963</v>
      </c>
      <c r="M63" s="37">
        <f t="shared" si="0"/>
        <v>1.1907894736842106</v>
      </c>
      <c r="N63" s="37">
        <f t="shared" si="1"/>
        <v>1.2039473684210527</v>
      </c>
      <c r="O63" s="38">
        <f t="shared" ref="O63:O64" si="3">IF(J63=0,0%,I63/J63)</f>
        <v>6.6298342541436461E-2</v>
      </c>
    </row>
    <row r="64" spans="1:15" ht="12.75" customHeight="1" x14ac:dyDescent="0.2">
      <c r="A64" s="8" t="s">
        <v>22</v>
      </c>
      <c r="B64" s="52">
        <v>13</v>
      </c>
      <c r="C64" s="52">
        <v>19</v>
      </c>
      <c r="D64" s="53">
        <v>135</v>
      </c>
      <c r="E64" s="53">
        <v>106</v>
      </c>
      <c r="F64" s="53">
        <v>1898</v>
      </c>
      <c r="G64" s="53">
        <v>80</v>
      </c>
      <c r="H64" s="53">
        <v>159</v>
      </c>
      <c r="I64" s="52">
        <v>48</v>
      </c>
      <c r="J64" s="52">
        <v>103</v>
      </c>
      <c r="K64" s="52">
        <v>50</v>
      </c>
      <c r="L64" s="37">
        <f>((F64)/(E64+F64+Jan!E64))</f>
        <v>0.90987535953978904</v>
      </c>
      <c r="M64" s="37">
        <f t="shared" si="0"/>
        <v>0.76296296296296295</v>
      </c>
      <c r="N64" s="37">
        <f t="shared" si="1"/>
        <v>0.78518518518518521</v>
      </c>
      <c r="O64" s="38">
        <f t="shared" si="3"/>
        <v>0.46601941747572817</v>
      </c>
    </row>
    <row r="65" spans="1:15" ht="17.25" customHeight="1" x14ac:dyDescent="0.2">
      <c r="A65" s="8" t="s">
        <v>23</v>
      </c>
      <c r="B65" s="52">
        <v>4</v>
      </c>
      <c r="C65" s="52">
        <v>1</v>
      </c>
      <c r="D65" s="53">
        <v>167</v>
      </c>
      <c r="E65" s="53">
        <v>82</v>
      </c>
      <c r="F65" s="53">
        <v>2089</v>
      </c>
      <c r="G65" s="53">
        <v>187</v>
      </c>
      <c r="H65" s="53">
        <v>262</v>
      </c>
      <c r="I65" s="52">
        <v>5</v>
      </c>
      <c r="J65" s="52">
        <v>101</v>
      </c>
      <c r="K65" s="52">
        <v>0</v>
      </c>
      <c r="L65" s="37">
        <f>((F65)/(E65+F65+Jan!E65))</f>
        <v>0.91864555848724716</v>
      </c>
      <c r="M65" s="37">
        <f t="shared" si="0"/>
        <v>0.60479041916167664</v>
      </c>
      <c r="N65" s="37">
        <f t="shared" si="1"/>
        <v>0.49101796407185627</v>
      </c>
      <c r="O65" s="38" t="s">
        <v>16</v>
      </c>
    </row>
    <row r="66" spans="1:15" ht="12.75" customHeight="1" x14ac:dyDescent="0.2">
      <c r="A66" s="8" t="s">
        <v>24</v>
      </c>
      <c r="B66" s="52">
        <v>22</v>
      </c>
      <c r="C66" s="52">
        <v>36</v>
      </c>
      <c r="D66" s="53">
        <v>32</v>
      </c>
      <c r="E66" s="53">
        <v>9</v>
      </c>
      <c r="F66" s="53">
        <v>2298</v>
      </c>
      <c r="G66" s="53">
        <v>165</v>
      </c>
      <c r="H66" s="53">
        <v>148</v>
      </c>
      <c r="I66" s="52">
        <v>0</v>
      </c>
      <c r="J66" s="52">
        <v>8</v>
      </c>
      <c r="K66" s="52">
        <v>24</v>
      </c>
      <c r="L66" s="37">
        <f>((F66)/(E66+F66+Jan!E66))</f>
        <v>0.98542024013722129</v>
      </c>
      <c r="M66" s="37">
        <f t="shared" si="0"/>
        <v>0.25</v>
      </c>
      <c r="N66" s="37">
        <f t="shared" si="1"/>
        <v>0.28125</v>
      </c>
      <c r="O66" s="38">
        <f t="shared" ref="O66:O67" si="4">IF(J66=0,0%,I66/J66)</f>
        <v>0</v>
      </c>
    </row>
    <row r="67" spans="1:15" ht="12.75" customHeight="1" x14ac:dyDescent="0.2">
      <c r="A67" s="8" t="s">
        <v>25</v>
      </c>
      <c r="B67" s="52">
        <v>12</v>
      </c>
      <c r="C67" s="52">
        <v>19</v>
      </c>
      <c r="D67" s="53">
        <v>128</v>
      </c>
      <c r="E67" s="53">
        <v>148</v>
      </c>
      <c r="F67" s="53">
        <v>1379</v>
      </c>
      <c r="G67" s="53">
        <v>103</v>
      </c>
      <c r="H67" s="53">
        <v>319</v>
      </c>
      <c r="I67" s="52">
        <v>78</v>
      </c>
      <c r="J67" s="52">
        <v>192</v>
      </c>
      <c r="K67" s="52">
        <v>95</v>
      </c>
      <c r="L67" s="37">
        <f>((F67)/(E67+F67+Jan!E67))</f>
        <v>0.85545905707196035</v>
      </c>
      <c r="M67" s="37">
        <f t="shared" si="0"/>
        <v>1.5</v>
      </c>
      <c r="N67" s="37">
        <f t="shared" si="1"/>
        <v>1.15625</v>
      </c>
      <c r="O67" s="38">
        <f t="shared" si="4"/>
        <v>0.40625</v>
      </c>
    </row>
    <row r="68" spans="1:15" ht="12.75" customHeight="1" x14ac:dyDescent="0.2">
      <c r="A68" s="12" t="s">
        <v>26</v>
      </c>
      <c r="B68" s="52">
        <v>13</v>
      </c>
      <c r="C68" s="52">
        <v>1</v>
      </c>
      <c r="D68" s="53">
        <v>565</v>
      </c>
      <c r="E68" s="53">
        <v>54</v>
      </c>
      <c r="F68" s="53">
        <v>3645</v>
      </c>
      <c r="G68" s="53">
        <v>121</v>
      </c>
      <c r="H68" s="53">
        <v>164</v>
      </c>
      <c r="I68" s="52">
        <v>17</v>
      </c>
      <c r="J68" s="52">
        <v>384</v>
      </c>
      <c r="K68" s="52">
        <v>71</v>
      </c>
      <c r="L68" s="37">
        <f>((F68)/(E68+F68+Jan!E68))</f>
        <v>0.93894899536321486</v>
      </c>
      <c r="M68" s="37">
        <f t="shared" si="0"/>
        <v>0.67964601769911503</v>
      </c>
      <c r="N68" s="37">
        <f t="shared" si="1"/>
        <v>9.5575221238938052E-2</v>
      </c>
      <c r="O68" s="38" t="s">
        <v>16</v>
      </c>
    </row>
    <row r="69" spans="1:15" ht="17.25" customHeight="1" x14ac:dyDescent="0.2">
      <c r="A69" s="8" t="s">
        <v>27</v>
      </c>
      <c r="B69" s="52">
        <v>8</v>
      </c>
      <c r="C69" s="54">
        <v>0</v>
      </c>
      <c r="D69" s="53">
        <v>191</v>
      </c>
      <c r="E69" s="53">
        <v>231</v>
      </c>
      <c r="F69" s="53">
        <v>8210</v>
      </c>
      <c r="G69" s="53">
        <v>497</v>
      </c>
      <c r="H69" s="53">
        <v>316</v>
      </c>
      <c r="I69" s="52">
        <v>12</v>
      </c>
      <c r="J69" s="52">
        <v>226</v>
      </c>
      <c r="K69" s="52">
        <v>20</v>
      </c>
      <c r="L69" s="37">
        <f>((F69)/(E69+F69+Jan!E69))</f>
        <v>0.96192149970708851</v>
      </c>
      <c r="M69" s="37">
        <f t="shared" si="0"/>
        <v>1.1832460732984293</v>
      </c>
      <c r="N69" s="37">
        <f t="shared" si="1"/>
        <v>1.2094240837696335</v>
      </c>
      <c r="O69" s="38">
        <f t="shared" ref="O69:O81" si="5">IF(J69=0,0%,I69/J69)</f>
        <v>5.3097345132743362E-2</v>
      </c>
    </row>
    <row r="70" spans="1:15" ht="17.25" customHeight="1" x14ac:dyDescent="0.2">
      <c r="A70" s="8" t="s">
        <v>28</v>
      </c>
      <c r="B70" s="52">
        <v>8</v>
      </c>
      <c r="C70" s="52">
        <v>9</v>
      </c>
      <c r="D70" s="53">
        <v>169</v>
      </c>
      <c r="E70" s="53">
        <v>399</v>
      </c>
      <c r="F70" s="53">
        <v>5162</v>
      </c>
      <c r="G70" s="53">
        <v>431</v>
      </c>
      <c r="H70" s="53">
        <v>295</v>
      </c>
      <c r="I70" s="52">
        <v>19</v>
      </c>
      <c r="J70" s="52">
        <v>295</v>
      </c>
      <c r="K70" s="54">
        <v>14</v>
      </c>
      <c r="L70" s="37">
        <f>((F70)/(E70+F70+Jan!E70))</f>
        <v>0.89462738301559797</v>
      </c>
      <c r="M70" s="37">
        <f t="shared" si="0"/>
        <v>1.7455621301775148</v>
      </c>
      <c r="N70" s="37">
        <f t="shared" si="1"/>
        <v>2.36094674556213</v>
      </c>
      <c r="O70" s="38">
        <f t="shared" si="5"/>
        <v>6.4406779661016947E-2</v>
      </c>
    </row>
    <row r="71" spans="1:15" ht="17.25" customHeight="1" x14ac:dyDescent="0.2">
      <c r="A71" s="8" t="s">
        <v>29</v>
      </c>
      <c r="B71" s="52">
        <v>7</v>
      </c>
      <c r="C71" s="52">
        <v>4</v>
      </c>
      <c r="D71" s="53">
        <v>177</v>
      </c>
      <c r="E71" s="53">
        <v>161</v>
      </c>
      <c r="F71" s="53">
        <v>5281</v>
      </c>
      <c r="G71" s="53">
        <v>443</v>
      </c>
      <c r="H71" s="53">
        <v>461</v>
      </c>
      <c r="I71" s="52">
        <v>11</v>
      </c>
      <c r="J71" s="52">
        <v>282</v>
      </c>
      <c r="K71" s="54">
        <v>5</v>
      </c>
      <c r="L71" s="37">
        <f>((F71)/(E71+F71+Jan!E71))</f>
        <v>0.93917837453316733</v>
      </c>
      <c r="M71" s="37">
        <f t="shared" si="0"/>
        <v>1.5932203389830508</v>
      </c>
      <c r="N71" s="37">
        <f t="shared" si="1"/>
        <v>0.90960451977401124</v>
      </c>
      <c r="O71" s="38">
        <f t="shared" si="5"/>
        <v>3.9007092198581561E-2</v>
      </c>
    </row>
    <row r="72" spans="1:15" ht="17.25" customHeight="1" x14ac:dyDescent="0.2">
      <c r="A72" s="8" t="s">
        <v>30</v>
      </c>
      <c r="B72" s="52">
        <v>6</v>
      </c>
      <c r="C72" s="52">
        <v>1</v>
      </c>
      <c r="D72" s="53">
        <v>167</v>
      </c>
      <c r="E72" s="53">
        <v>224</v>
      </c>
      <c r="F72" s="53">
        <v>5326</v>
      </c>
      <c r="G72" s="53">
        <v>838</v>
      </c>
      <c r="H72" s="53">
        <v>403</v>
      </c>
      <c r="I72" s="52">
        <v>25</v>
      </c>
      <c r="J72" s="52">
        <v>256</v>
      </c>
      <c r="K72" s="52">
        <v>13</v>
      </c>
      <c r="L72" s="37">
        <f>((F72)/(E72+F72+Jan!E72))</f>
        <v>0.94165487977369167</v>
      </c>
      <c r="M72" s="37">
        <f t="shared" si="0"/>
        <v>1.532934131736527</v>
      </c>
      <c r="N72" s="37">
        <f t="shared" si="1"/>
        <v>1.341317365269461</v>
      </c>
      <c r="O72" s="38">
        <f t="shared" si="5"/>
        <v>9.765625E-2</v>
      </c>
    </row>
    <row r="73" spans="1:15" ht="17.25" customHeight="1" x14ac:dyDescent="0.2">
      <c r="A73" s="8" t="s">
        <v>31</v>
      </c>
      <c r="B73" s="52">
        <v>5</v>
      </c>
      <c r="C73" s="52">
        <v>7</v>
      </c>
      <c r="D73" s="53">
        <v>154</v>
      </c>
      <c r="E73" s="53">
        <v>198</v>
      </c>
      <c r="F73" s="53">
        <v>4423</v>
      </c>
      <c r="G73" s="53">
        <v>712</v>
      </c>
      <c r="H73" s="53">
        <v>395</v>
      </c>
      <c r="I73" s="52">
        <v>13</v>
      </c>
      <c r="J73" s="52">
        <v>198</v>
      </c>
      <c r="K73" s="54">
        <v>0</v>
      </c>
      <c r="L73" s="37">
        <f>((F73)/(E73+F73+Jan!E73))</f>
        <v>0.93588658484976728</v>
      </c>
      <c r="M73" s="37">
        <f t="shared" si="0"/>
        <v>1.2857142857142858</v>
      </c>
      <c r="N73" s="37">
        <f t="shared" si="1"/>
        <v>1.2857142857142858</v>
      </c>
      <c r="O73" s="38">
        <f t="shared" si="5"/>
        <v>6.5656565656565663E-2</v>
      </c>
    </row>
    <row r="74" spans="1:15" ht="17.25" customHeight="1" x14ac:dyDescent="0.2">
      <c r="A74" s="8" t="s">
        <v>32</v>
      </c>
      <c r="B74" s="52">
        <v>6</v>
      </c>
      <c r="C74" s="52">
        <v>6</v>
      </c>
      <c r="D74" s="53">
        <v>160</v>
      </c>
      <c r="E74" s="53">
        <v>111</v>
      </c>
      <c r="F74" s="53">
        <v>7335</v>
      </c>
      <c r="G74" s="53">
        <v>486</v>
      </c>
      <c r="H74" s="53">
        <v>186</v>
      </c>
      <c r="I74" s="52">
        <v>8</v>
      </c>
      <c r="J74" s="52">
        <v>174</v>
      </c>
      <c r="K74" s="54">
        <v>3</v>
      </c>
      <c r="L74" s="37">
        <f>((F74)/(E74+F74+Jan!E74))</f>
        <v>0.97695791156100165</v>
      </c>
      <c r="M74" s="37">
        <f t="shared" si="0"/>
        <v>1.0874999999999999</v>
      </c>
      <c r="N74" s="37">
        <f t="shared" si="1"/>
        <v>0.69374999999999998</v>
      </c>
      <c r="O74" s="38">
        <f t="shared" si="5"/>
        <v>4.5977011494252873E-2</v>
      </c>
    </row>
    <row r="75" spans="1:15" ht="17.25" customHeight="1" x14ac:dyDescent="0.2">
      <c r="A75" s="13" t="s">
        <v>33</v>
      </c>
      <c r="B75" s="52">
        <v>8</v>
      </c>
      <c r="C75" s="52">
        <v>3</v>
      </c>
      <c r="D75" s="53">
        <v>182</v>
      </c>
      <c r="E75" s="53">
        <v>86</v>
      </c>
      <c r="F75" s="53">
        <v>7209</v>
      </c>
      <c r="G75" s="53">
        <v>479</v>
      </c>
      <c r="H75" s="53">
        <v>508</v>
      </c>
      <c r="I75" s="52">
        <v>15</v>
      </c>
      <c r="J75" s="52">
        <v>184</v>
      </c>
      <c r="K75" s="54">
        <v>3</v>
      </c>
      <c r="L75" s="37">
        <f>((F75)/(E75+F75+Jan!E75))</f>
        <v>0.98335834129041055</v>
      </c>
      <c r="M75" s="37">
        <f t="shared" si="0"/>
        <v>1.0109890109890109</v>
      </c>
      <c r="N75" s="37">
        <f t="shared" si="1"/>
        <v>0.47252747252747251</v>
      </c>
      <c r="O75" s="38">
        <f t="shared" si="5"/>
        <v>8.1521739130434784E-2</v>
      </c>
    </row>
    <row r="76" spans="1:15" ht="17.25" customHeight="1" x14ac:dyDescent="0.2">
      <c r="A76" s="13" t="s">
        <v>34</v>
      </c>
      <c r="B76" s="52">
        <v>4</v>
      </c>
      <c r="C76" s="52">
        <v>10</v>
      </c>
      <c r="D76" s="53">
        <v>204</v>
      </c>
      <c r="E76" s="53">
        <v>249</v>
      </c>
      <c r="F76" s="53">
        <v>6051</v>
      </c>
      <c r="G76" s="53">
        <v>479</v>
      </c>
      <c r="H76" s="53">
        <v>377</v>
      </c>
      <c r="I76" s="52">
        <v>13</v>
      </c>
      <c r="J76" s="52">
        <v>307</v>
      </c>
      <c r="K76" s="54">
        <v>0</v>
      </c>
      <c r="L76" s="37">
        <f>((F76)/(E76+F76+Jan!E76))</f>
        <v>0.90273012084141424</v>
      </c>
      <c r="M76" s="37">
        <f t="shared" si="0"/>
        <v>1.5049019607843137</v>
      </c>
      <c r="N76" s="37">
        <f t="shared" si="1"/>
        <v>1.2205882352941178</v>
      </c>
      <c r="O76" s="38">
        <f t="shared" si="5"/>
        <v>4.2345276872964167E-2</v>
      </c>
    </row>
    <row r="77" spans="1:15" ht="17.25" customHeight="1" x14ac:dyDescent="0.2">
      <c r="A77" s="13" t="s">
        <v>35</v>
      </c>
      <c r="B77" s="52">
        <v>7</v>
      </c>
      <c r="C77" s="52">
        <v>1</v>
      </c>
      <c r="D77" s="53">
        <v>163</v>
      </c>
      <c r="E77" s="53">
        <v>162</v>
      </c>
      <c r="F77" s="53">
        <v>6478</v>
      </c>
      <c r="G77" s="53">
        <v>550</v>
      </c>
      <c r="H77" s="53">
        <v>354</v>
      </c>
      <c r="I77" s="52">
        <v>11</v>
      </c>
      <c r="J77" s="52">
        <v>168</v>
      </c>
      <c r="K77" s="54">
        <v>9</v>
      </c>
      <c r="L77" s="37">
        <f>((F77)/(E77+F77+Jan!E77))</f>
        <v>0.93721064814814814</v>
      </c>
      <c r="M77" s="37">
        <f t="shared" si="0"/>
        <v>1.0306748466257669</v>
      </c>
      <c r="N77" s="37">
        <f t="shared" si="1"/>
        <v>0.99386503067484666</v>
      </c>
      <c r="O77" s="38">
        <f t="shared" si="5"/>
        <v>6.5476190476190479E-2</v>
      </c>
    </row>
    <row r="78" spans="1:15" ht="17.25" customHeight="1" x14ac:dyDescent="0.2">
      <c r="A78" s="13" t="s">
        <v>36</v>
      </c>
      <c r="B78" s="52">
        <v>9</v>
      </c>
      <c r="C78" s="52">
        <v>3</v>
      </c>
      <c r="D78" s="53">
        <v>168</v>
      </c>
      <c r="E78" s="53">
        <v>185</v>
      </c>
      <c r="F78" s="53">
        <v>5149</v>
      </c>
      <c r="G78" s="53">
        <v>553</v>
      </c>
      <c r="H78" s="53">
        <v>164</v>
      </c>
      <c r="I78" s="52">
        <v>20</v>
      </c>
      <c r="J78" s="52">
        <v>185</v>
      </c>
      <c r="K78" s="54">
        <v>7</v>
      </c>
      <c r="L78" s="37">
        <f>((F78)/(E78+F78+Jan!E78))</f>
        <v>0.94563820018365474</v>
      </c>
      <c r="M78" s="37">
        <f t="shared" si="0"/>
        <v>1.1011904761904763</v>
      </c>
      <c r="N78" s="37">
        <f t="shared" si="1"/>
        <v>1.1011904761904763</v>
      </c>
      <c r="O78" s="38">
        <f t="shared" si="5"/>
        <v>0.10810810810810811</v>
      </c>
    </row>
    <row r="79" spans="1:15" ht="17.25" customHeight="1" x14ac:dyDescent="0.2">
      <c r="A79" s="13" t="s">
        <v>37</v>
      </c>
      <c r="B79" s="52">
        <v>5</v>
      </c>
      <c r="C79" s="52">
        <v>9</v>
      </c>
      <c r="D79" s="53">
        <v>196</v>
      </c>
      <c r="E79" s="53">
        <v>25</v>
      </c>
      <c r="F79" s="53">
        <v>8456</v>
      </c>
      <c r="G79" s="53">
        <v>400</v>
      </c>
      <c r="H79" s="53">
        <v>333</v>
      </c>
      <c r="I79" s="52">
        <v>15</v>
      </c>
      <c r="J79" s="52">
        <v>271</v>
      </c>
      <c r="K79" s="54">
        <v>6</v>
      </c>
      <c r="L79" s="37">
        <f>((F79)/(E79+F79+Jan!E79))</f>
        <v>0.98029214004173426</v>
      </c>
      <c r="M79" s="37">
        <f t="shared" si="0"/>
        <v>1.3826530612244898</v>
      </c>
      <c r="N79" s="37">
        <f t="shared" si="1"/>
        <v>0.12755102040816327</v>
      </c>
      <c r="O79" s="38">
        <f t="shared" si="5"/>
        <v>5.5350553505535055E-2</v>
      </c>
    </row>
    <row r="80" spans="1:15" ht="17.25" customHeight="1" x14ac:dyDescent="0.2">
      <c r="A80" s="13" t="s">
        <v>38</v>
      </c>
      <c r="B80" s="52">
        <v>6</v>
      </c>
      <c r="C80" s="54">
        <v>2</v>
      </c>
      <c r="D80" s="53">
        <v>170</v>
      </c>
      <c r="E80" s="53">
        <v>151</v>
      </c>
      <c r="F80" s="53">
        <v>6947</v>
      </c>
      <c r="G80" s="53">
        <v>577</v>
      </c>
      <c r="H80" s="53">
        <v>263</v>
      </c>
      <c r="I80" s="52">
        <v>9</v>
      </c>
      <c r="J80" s="52">
        <v>149</v>
      </c>
      <c r="K80" s="54">
        <v>9</v>
      </c>
      <c r="L80" s="37">
        <f>((F80)/(E80+F80+Jan!E80))</f>
        <v>0.96620305980528509</v>
      </c>
      <c r="M80" s="37">
        <f t="shared" si="0"/>
        <v>0.87647058823529411</v>
      </c>
      <c r="N80" s="37">
        <f t="shared" si="1"/>
        <v>0.88823529411764701</v>
      </c>
      <c r="O80" s="38">
        <f t="shared" si="5"/>
        <v>6.0402684563758392E-2</v>
      </c>
    </row>
    <row r="81" spans="1:15" ht="17.25" customHeight="1" x14ac:dyDescent="0.2">
      <c r="A81" s="13" t="s">
        <v>39</v>
      </c>
      <c r="B81" s="52">
        <v>6</v>
      </c>
      <c r="C81" s="52">
        <v>6</v>
      </c>
      <c r="D81" s="53">
        <v>196</v>
      </c>
      <c r="E81" s="53">
        <v>336</v>
      </c>
      <c r="F81" s="53">
        <v>7661</v>
      </c>
      <c r="G81" s="53">
        <v>380</v>
      </c>
      <c r="H81" s="53">
        <v>338</v>
      </c>
      <c r="I81" s="52">
        <v>38</v>
      </c>
      <c r="J81" s="52">
        <v>452</v>
      </c>
      <c r="K81" s="54">
        <v>29</v>
      </c>
      <c r="L81" s="37">
        <f>((F81)/(E81+F81+Jan!E81))</f>
        <v>0.91792475437335252</v>
      </c>
      <c r="M81" s="37">
        <f t="shared" si="0"/>
        <v>2.306122448979592</v>
      </c>
      <c r="N81" s="37">
        <f t="shared" si="1"/>
        <v>1.7142857142857142</v>
      </c>
      <c r="O81" s="38">
        <f t="shared" si="5"/>
        <v>8.4070796460176997E-2</v>
      </c>
    </row>
    <row r="82" spans="1:15" ht="12.75" customHeight="1" x14ac:dyDescent="0.2">
      <c r="A82" s="13" t="s">
        <v>40</v>
      </c>
      <c r="B82" s="52">
        <v>1</v>
      </c>
      <c r="C82" s="52">
        <v>0</v>
      </c>
      <c r="D82" s="53">
        <v>133</v>
      </c>
      <c r="E82" s="53">
        <v>167</v>
      </c>
      <c r="F82" s="53">
        <v>6020</v>
      </c>
      <c r="G82" s="53">
        <v>2512</v>
      </c>
      <c r="H82" s="53">
        <v>393</v>
      </c>
      <c r="I82" s="52">
        <v>13</v>
      </c>
      <c r="J82" s="52">
        <v>269</v>
      </c>
      <c r="K82" s="54">
        <v>0</v>
      </c>
      <c r="L82" s="37">
        <f>((F82)/(E82+F82+Jan!E82))</f>
        <v>0.9368191721132898</v>
      </c>
      <c r="M82" s="37">
        <f t="shared" si="0"/>
        <v>2.0225563909774436</v>
      </c>
      <c r="N82" s="37">
        <f t="shared" si="1"/>
        <v>1.255639097744361</v>
      </c>
      <c r="O82" s="38" t="s">
        <v>16</v>
      </c>
    </row>
    <row r="83" spans="1:15" ht="12.75" customHeight="1" x14ac:dyDescent="0.2">
      <c r="A83" s="13" t="s">
        <v>41</v>
      </c>
      <c r="B83" s="52">
        <v>1</v>
      </c>
      <c r="C83" s="54">
        <v>1</v>
      </c>
      <c r="D83" s="53">
        <v>7053</v>
      </c>
      <c r="E83" s="53">
        <v>62</v>
      </c>
      <c r="F83" s="53">
        <v>81729</v>
      </c>
      <c r="G83" s="53">
        <v>1811</v>
      </c>
      <c r="H83" s="53">
        <v>102637</v>
      </c>
      <c r="I83" s="54">
        <v>0</v>
      </c>
      <c r="J83" s="52">
        <v>186</v>
      </c>
      <c r="K83" s="52">
        <v>0</v>
      </c>
      <c r="L83" s="37">
        <f>((F83)/(E83+F83+Jan!E83))</f>
        <v>0.99569942252869081</v>
      </c>
      <c r="M83" s="37">
        <f t="shared" si="0"/>
        <v>2.6371756699276903E-2</v>
      </c>
      <c r="N83" s="37">
        <f t="shared" si="1"/>
        <v>8.7905855664256339E-3</v>
      </c>
      <c r="O83" s="38" t="s">
        <v>16</v>
      </c>
    </row>
    <row r="84" spans="1:15" ht="12.75" customHeight="1" x14ac:dyDescent="0.2">
      <c r="A84" s="13" t="s">
        <v>42</v>
      </c>
      <c r="B84" s="52">
        <v>2</v>
      </c>
      <c r="C84" s="52">
        <v>0</v>
      </c>
      <c r="D84" s="53">
        <v>82</v>
      </c>
      <c r="E84" s="53">
        <v>141</v>
      </c>
      <c r="F84" s="53">
        <v>5925</v>
      </c>
      <c r="G84" s="53">
        <v>1579</v>
      </c>
      <c r="H84" s="53">
        <v>515</v>
      </c>
      <c r="I84" s="54">
        <v>0</v>
      </c>
      <c r="J84" s="52">
        <v>217</v>
      </c>
      <c r="K84" s="54">
        <v>0</v>
      </c>
      <c r="L84" s="37">
        <f>((F84)/(E84+F84+Jan!E84))</f>
        <v>0.93868821292775662</v>
      </c>
      <c r="M84" s="37">
        <f t="shared" si="0"/>
        <v>2.6463414634146343</v>
      </c>
      <c r="N84" s="37">
        <f t="shared" si="1"/>
        <v>1.7195121951219512</v>
      </c>
      <c r="O84" s="38" t="s">
        <v>16</v>
      </c>
    </row>
    <row r="85" spans="1:15" ht="12.75" customHeight="1" x14ac:dyDescent="0.2">
      <c r="A85" s="13" t="s">
        <v>43</v>
      </c>
      <c r="B85" s="52">
        <v>0</v>
      </c>
      <c r="C85" s="52">
        <v>0</v>
      </c>
      <c r="D85" s="53">
        <v>108</v>
      </c>
      <c r="E85" s="53">
        <v>143</v>
      </c>
      <c r="F85" s="53">
        <v>3539</v>
      </c>
      <c r="G85" s="53">
        <v>725</v>
      </c>
      <c r="H85" s="53">
        <v>385</v>
      </c>
      <c r="I85" s="52">
        <v>2</v>
      </c>
      <c r="J85" s="52">
        <v>192</v>
      </c>
      <c r="K85" s="52">
        <v>0</v>
      </c>
      <c r="L85" s="37">
        <f>((F85)/(E85+F85+Jan!E85))</f>
        <v>0.94197498003726376</v>
      </c>
      <c r="M85" s="37">
        <f t="shared" si="0"/>
        <v>1.7777777777777777</v>
      </c>
      <c r="N85" s="37">
        <f t="shared" si="1"/>
        <v>1.3240740740740742</v>
      </c>
      <c r="O85" s="38" t="s">
        <v>16</v>
      </c>
    </row>
    <row r="86" spans="1:15" ht="12.75" customHeight="1" x14ac:dyDescent="0.2">
      <c r="A86" s="13" t="s">
        <v>44</v>
      </c>
      <c r="B86" s="52">
        <v>0</v>
      </c>
      <c r="C86" s="54">
        <v>0</v>
      </c>
      <c r="D86" s="53">
        <v>86</v>
      </c>
      <c r="E86" s="53">
        <v>150</v>
      </c>
      <c r="F86" s="53">
        <v>3100</v>
      </c>
      <c r="G86" s="53">
        <v>323</v>
      </c>
      <c r="H86" s="53">
        <v>155</v>
      </c>
      <c r="I86" s="54">
        <v>0</v>
      </c>
      <c r="J86" s="52">
        <v>278</v>
      </c>
      <c r="K86" s="52">
        <v>2</v>
      </c>
      <c r="L86" s="37">
        <f>((F86)/(E86+F86+Jan!E86))</f>
        <v>0.87201125175808725</v>
      </c>
      <c r="M86" s="37">
        <f t="shared" si="0"/>
        <v>3.2325581395348837</v>
      </c>
      <c r="N86" s="37">
        <f t="shared" si="1"/>
        <v>1.7441860465116279</v>
      </c>
      <c r="O86" s="38" t="s">
        <v>16</v>
      </c>
    </row>
    <row r="87" spans="1:15" ht="12.75" customHeight="1" x14ac:dyDescent="0.2">
      <c r="A87" s="13" t="s">
        <v>45</v>
      </c>
      <c r="B87" s="52">
        <v>0</v>
      </c>
      <c r="C87" s="52">
        <v>4</v>
      </c>
      <c r="D87" s="53">
        <v>45</v>
      </c>
      <c r="E87" s="53">
        <v>854</v>
      </c>
      <c r="F87" s="53">
        <v>21034</v>
      </c>
      <c r="G87" s="53">
        <v>1887</v>
      </c>
      <c r="H87" s="53">
        <v>386</v>
      </c>
      <c r="I87" s="54">
        <v>0</v>
      </c>
      <c r="J87" s="52">
        <v>123</v>
      </c>
      <c r="K87" s="54">
        <v>0</v>
      </c>
      <c r="L87" s="37">
        <f>((F87)/(E87+F87+Jan!E87))</f>
        <v>0.96063207891852398</v>
      </c>
      <c r="M87" s="37">
        <f t="shared" si="0"/>
        <v>2.7333333333333334</v>
      </c>
      <c r="N87" s="37">
        <f t="shared" si="1"/>
        <v>18.977777777777778</v>
      </c>
      <c r="O87" s="38" t="s">
        <v>16</v>
      </c>
    </row>
    <row r="88" spans="1:15" ht="26.25" customHeight="1" x14ac:dyDescent="0.2">
      <c r="A88" s="13" t="s">
        <v>46</v>
      </c>
      <c r="B88" s="52">
        <v>2</v>
      </c>
      <c r="C88" s="54">
        <v>2</v>
      </c>
      <c r="D88" s="53">
        <v>67</v>
      </c>
      <c r="E88" s="53">
        <v>51</v>
      </c>
      <c r="F88" s="53">
        <v>1637</v>
      </c>
      <c r="G88" s="53">
        <v>185</v>
      </c>
      <c r="H88" s="53">
        <v>310</v>
      </c>
      <c r="I88" s="54">
        <v>0</v>
      </c>
      <c r="J88" s="52">
        <v>74</v>
      </c>
      <c r="K88" s="54">
        <v>2</v>
      </c>
      <c r="L88" s="37">
        <f>((F88)/(E88+F88+Jan!E88))</f>
        <v>0.95730994152046789</v>
      </c>
      <c r="M88" s="37">
        <f t="shared" si="0"/>
        <v>1.1044776119402986</v>
      </c>
      <c r="N88" s="37">
        <f t="shared" si="1"/>
        <v>0.76119402985074625</v>
      </c>
      <c r="O88" s="38" t="s">
        <v>16</v>
      </c>
    </row>
    <row r="89" spans="1:15" ht="105" customHeight="1" x14ac:dyDescent="0.2">
      <c r="A89" s="4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5</v>
      </c>
      <c r="G89" s="5" t="s">
        <v>6</v>
      </c>
      <c r="H89" s="5" t="s">
        <v>7</v>
      </c>
      <c r="I89" s="5" t="s">
        <v>8</v>
      </c>
      <c r="J89" s="5" t="s">
        <v>9</v>
      </c>
      <c r="K89" s="5" t="s">
        <v>10</v>
      </c>
      <c r="L89" s="6" t="s">
        <v>11</v>
      </c>
      <c r="M89" s="6" t="s">
        <v>12</v>
      </c>
      <c r="N89" s="6" t="s">
        <v>13</v>
      </c>
      <c r="O89" s="7" t="s">
        <v>14</v>
      </c>
    </row>
    <row r="90" spans="1:15" ht="23.25" customHeight="1" x14ac:dyDescent="0.2">
      <c r="A90" s="13" t="s">
        <v>48</v>
      </c>
      <c r="B90" s="36">
        <v>2</v>
      </c>
      <c r="C90" s="36">
        <v>4</v>
      </c>
      <c r="D90" s="36">
        <v>61</v>
      </c>
      <c r="E90" s="55">
        <v>70</v>
      </c>
      <c r="F90" s="36">
        <v>2602</v>
      </c>
      <c r="G90" s="36">
        <v>134</v>
      </c>
      <c r="H90" s="36">
        <v>213</v>
      </c>
      <c r="I90" s="36">
        <v>5</v>
      </c>
      <c r="J90" s="36">
        <v>70</v>
      </c>
      <c r="K90" s="39">
        <v>1</v>
      </c>
      <c r="L90" s="37">
        <f>((F90)/(E90+F90+Jan!E90))</f>
        <v>0.95521292217327458</v>
      </c>
      <c r="M90" s="37">
        <f t="shared" ref="M90:M122" si="6">IF(D90=0,0%,(J90)/D90)</f>
        <v>1.1475409836065573</v>
      </c>
      <c r="N90" s="37">
        <f t="shared" ref="N90:N112" si="7">IF(D90=0,0%,(E90)/D90)</f>
        <v>1.1475409836065573</v>
      </c>
      <c r="O90" s="38" t="s">
        <v>16</v>
      </c>
    </row>
    <row r="91" spans="1:15" ht="17.25" customHeight="1" x14ac:dyDescent="0.2">
      <c r="A91" s="13" t="s">
        <v>49</v>
      </c>
      <c r="B91" s="36">
        <v>14</v>
      </c>
      <c r="C91" s="36">
        <v>11</v>
      </c>
      <c r="D91" s="36">
        <v>121</v>
      </c>
      <c r="E91" s="55">
        <v>101</v>
      </c>
      <c r="F91" s="36">
        <v>1091</v>
      </c>
      <c r="G91" s="36">
        <v>80</v>
      </c>
      <c r="H91" s="36">
        <v>123</v>
      </c>
      <c r="I91" s="36">
        <v>65</v>
      </c>
      <c r="J91" s="36">
        <v>112</v>
      </c>
      <c r="K91" s="36">
        <v>99</v>
      </c>
      <c r="L91" s="37">
        <f>((F91)/(E91+F91+Jan!E91))</f>
        <v>0.83028919330289197</v>
      </c>
      <c r="M91" s="37">
        <f t="shared" si="6"/>
        <v>0.92561983471074383</v>
      </c>
      <c r="N91" s="37">
        <f t="shared" si="7"/>
        <v>0.83471074380165289</v>
      </c>
      <c r="O91" s="38">
        <f t="shared" ref="O91:O96" si="8">IF(J91=0,0%,I91/J91)</f>
        <v>0.5803571428571429</v>
      </c>
    </row>
    <row r="92" spans="1:15" ht="17.25" customHeight="1" x14ac:dyDescent="0.2">
      <c r="A92" s="13" t="s">
        <v>50</v>
      </c>
      <c r="B92" s="36">
        <v>10</v>
      </c>
      <c r="C92" s="36">
        <v>6</v>
      </c>
      <c r="D92" s="36">
        <v>124</v>
      </c>
      <c r="E92" s="55">
        <v>173</v>
      </c>
      <c r="F92" s="36">
        <v>1767</v>
      </c>
      <c r="G92" s="36">
        <v>82</v>
      </c>
      <c r="H92" s="36">
        <v>241</v>
      </c>
      <c r="I92" s="36">
        <v>33</v>
      </c>
      <c r="J92" s="36">
        <v>157</v>
      </c>
      <c r="K92" s="36">
        <v>60</v>
      </c>
      <c r="L92" s="37">
        <f>((F92)/(E92+F92+Jan!E92))</f>
        <v>0.85486211901306242</v>
      </c>
      <c r="M92" s="37">
        <f t="shared" si="6"/>
        <v>1.2661290322580645</v>
      </c>
      <c r="N92" s="37">
        <f t="shared" si="7"/>
        <v>1.3951612903225807</v>
      </c>
      <c r="O92" s="38">
        <f t="shared" si="8"/>
        <v>0.21019108280254778</v>
      </c>
    </row>
    <row r="93" spans="1:15" ht="17.25" customHeight="1" x14ac:dyDescent="0.2">
      <c r="A93" s="13" t="s">
        <v>51</v>
      </c>
      <c r="B93" s="36">
        <v>12</v>
      </c>
      <c r="C93" s="36">
        <v>19</v>
      </c>
      <c r="D93" s="36">
        <v>106</v>
      </c>
      <c r="E93" s="55">
        <v>142</v>
      </c>
      <c r="F93" s="36">
        <v>2465</v>
      </c>
      <c r="G93" s="36">
        <v>86</v>
      </c>
      <c r="H93" s="36">
        <v>172</v>
      </c>
      <c r="I93" s="36">
        <v>55</v>
      </c>
      <c r="J93" s="36">
        <v>173</v>
      </c>
      <c r="K93" s="36">
        <v>45</v>
      </c>
      <c r="L93" s="37">
        <f>((F93)/(E93+F93+Jan!E93))</f>
        <v>0.86826347305389218</v>
      </c>
      <c r="M93" s="37">
        <f t="shared" si="6"/>
        <v>1.6320754716981132</v>
      </c>
      <c r="N93" s="37">
        <f t="shared" si="7"/>
        <v>1.3396226415094339</v>
      </c>
      <c r="O93" s="38">
        <f t="shared" si="8"/>
        <v>0.31791907514450868</v>
      </c>
    </row>
    <row r="94" spans="1:15" ht="17.25" customHeight="1" x14ac:dyDescent="0.2">
      <c r="A94" s="13" t="s">
        <v>52</v>
      </c>
      <c r="B94" s="36">
        <v>5</v>
      </c>
      <c r="C94" s="36">
        <v>0</v>
      </c>
      <c r="D94" s="36">
        <v>122</v>
      </c>
      <c r="E94" s="55">
        <v>91</v>
      </c>
      <c r="F94" s="36">
        <v>3462</v>
      </c>
      <c r="G94" s="36">
        <v>144</v>
      </c>
      <c r="H94" s="36">
        <v>136</v>
      </c>
      <c r="I94" s="36">
        <v>32</v>
      </c>
      <c r="J94" s="36">
        <v>119</v>
      </c>
      <c r="K94" s="36">
        <v>25</v>
      </c>
      <c r="L94" s="37">
        <f>((F94)/(E94+F94+Jan!E94))</f>
        <v>0.93922951709169833</v>
      </c>
      <c r="M94" s="37">
        <f t="shared" si="6"/>
        <v>0.97540983606557374</v>
      </c>
      <c r="N94" s="37">
        <f t="shared" si="7"/>
        <v>0.74590163934426235</v>
      </c>
      <c r="O94" s="38">
        <f t="shared" si="8"/>
        <v>0.26890756302521007</v>
      </c>
    </row>
    <row r="95" spans="1:15" ht="17.25" customHeight="1" x14ac:dyDescent="0.2">
      <c r="A95" s="13" t="s">
        <v>53</v>
      </c>
      <c r="B95" s="36">
        <v>13</v>
      </c>
      <c r="C95" s="36">
        <v>17</v>
      </c>
      <c r="D95" s="36">
        <v>159</v>
      </c>
      <c r="E95" s="55">
        <v>192</v>
      </c>
      <c r="F95" s="36">
        <v>2469</v>
      </c>
      <c r="G95" s="36">
        <v>251</v>
      </c>
      <c r="H95" s="36">
        <v>218</v>
      </c>
      <c r="I95" s="36">
        <v>70</v>
      </c>
      <c r="J95" s="36">
        <v>215</v>
      </c>
      <c r="K95" s="36">
        <v>47</v>
      </c>
      <c r="L95" s="37">
        <f>((F95)/(E95+F95+Jan!E95))</f>
        <v>0.87120677487649967</v>
      </c>
      <c r="M95" s="37">
        <f t="shared" si="6"/>
        <v>1.3522012578616351</v>
      </c>
      <c r="N95" s="37">
        <f t="shared" si="7"/>
        <v>1.2075471698113207</v>
      </c>
      <c r="O95" s="38">
        <f t="shared" si="8"/>
        <v>0.32558139534883723</v>
      </c>
    </row>
    <row r="96" spans="1:15" ht="17.25" customHeight="1" x14ac:dyDescent="0.2">
      <c r="A96" s="13" t="s">
        <v>54</v>
      </c>
      <c r="B96" s="36">
        <v>3</v>
      </c>
      <c r="C96" s="36">
        <v>25</v>
      </c>
      <c r="D96" s="36">
        <v>119</v>
      </c>
      <c r="E96" s="55">
        <v>169</v>
      </c>
      <c r="F96" s="36">
        <v>2192</v>
      </c>
      <c r="G96" s="36">
        <v>16</v>
      </c>
      <c r="H96" s="36">
        <v>51</v>
      </c>
      <c r="I96" s="36">
        <v>2</v>
      </c>
      <c r="J96" s="36">
        <v>22</v>
      </c>
      <c r="K96" s="36">
        <v>26</v>
      </c>
      <c r="L96" s="37">
        <f>((F96)/(E96+F96+Jan!E96))</f>
        <v>0.87574910107870552</v>
      </c>
      <c r="M96" s="37">
        <f t="shared" si="6"/>
        <v>0.18487394957983194</v>
      </c>
      <c r="N96" s="37">
        <f t="shared" si="7"/>
        <v>1.4201680672268908</v>
      </c>
      <c r="O96" s="38">
        <f t="shared" si="8"/>
        <v>9.0909090909090912E-2</v>
      </c>
    </row>
    <row r="97" spans="1:15" ht="21" customHeight="1" x14ac:dyDescent="0.2">
      <c r="A97" s="13" t="s">
        <v>55</v>
      </c>
      <c r="B97" s="36">
        <v>2</v>
      </c>
      <c r="C97" s="36">
        <v>3</v>
      </c>
      <c r="D97" s="36">
        <v>145</v>
      </c>
      <c r="E97" s="55">
        <v>145</v>
      </c>
      <c r="F97" s="36">
        <v>4923</v>
      </c>
      <c r="G97" s="36">
        <v>163</v>
      </c>
      <c r="H97" s="36">
        <v>173</v>
      </c>
      <c r="I97" s="39">
        <v>1</v>
      </c>
      <c r="J97" s="36">
        <v>404</v>
      </c>
      <c r="K97" s="36">
        <v>21</v>
      </c>
      <c r="L97" s="37">
        <f>((F97)/(E97+F97+Jan!E97))</f>
        <v>0.95555124223602483</v>
      </c>
      <c r="M97" s="37">
        <f t="shared" si="6"/>
        <v>2.7862068965517239</v>
      </c>
      <c r="N97" s="37">
        <f t="shared" si="7"/>
        <v>1</v>
      </c>
      <c r="O97" s="38" t="s">
        <v>16</v>
      </c>
    </row>
    <row r="98" spans="1:15" ht="32.25" customHeight="1" x14ac:dyDescent="0.2">
      <c r="A98" s="13" t="s">
        <v>56</v>
      </c>
      <c r="B98" s="36">
        <v>2</v>
      </c>
      <c r="C98" s="36">
        <v>0</v>
      </c>
      <c r="D98" s="36">
        <v>55</v>
      </c>
      <c r="E98" s="55">
        <v>35</v>
      </c>
      <c r="F98" s="36">
        <v>2556</v>
      </c>
      <c r="G98" s="36">
        <v>79</v>
      </c>
      <c r="H98" s="36">
        <v>107</v>
      </c>
      <c r="I98" s="36">
        <v>0</v>
      </c>
      <c r="J98" s="36">
        <v>49</v>
      </c>
      <c r="K98" s="39">
        <v>2</v>
      </c>
      <c r="L98" s="37">
        <f>((F98)/(E98+F98+Jan!E98))</f>
        <v>0.97001897533206827</v>
      </c>
      <c r="M98" s="37">
        <f t="shared" si="6"/>
        <v>0.89090909090909087</v>
      </c>
      <c r="N98" s="37">
        <f t="shared" si="7"/>
        <v>0.63636363636363635</v>
      </c>
      <c r="O98" s="38">
        <f t="shared" ref="O98:O100" si="9">IF(J98=0,0%,I98/J98)</f>
        <v>0</v>
      </c>
    </row>
    <row r="99" spans="1:15" ht="16.5" customHeight="1" x14ac:dyDescent="0.2">
      <c r="A99" s="13" t="s">
        <v>57</v>
      </c>
      <c r="B99" s="36">
        <v>13</v>
      </c>
      <c r="C99" s="36">
        <v>12</v>
      </c>
      <c r="D99" s="39">
        <v>182</v>
      </c>
      <c r="E99" s="55">
        <v>121</v>
      </c>
      <c r="F99" s="36">
        <v>3693</v>
      </c>
      <c r="G99" s="36">
        <v>431</v>
      </c>
      <c r="H99" s="36">
        <v>208</v>
      </c>
      <c r="I99" s="36">
        <v>4</v>
      </c>
      <c r="J99" s="36">
        <v>100</v>
      </c>
      <c r="K99" s="39">
        <v>0</v>
      </c>
      <c r="L99" s="37">
        <f>((F99)/(E99+F99+Jan!E99))</f>
        <v>0.93754760091393752</v>
      </c>
      <c r="M99" s="37">
        <f t="shared" si="6"/>
        <v>0.5494505494505495</v>
      </c>
      <c r="N99" s="37">
        <f t="shared" si="7"/>
        <v>0.6648351648351648</v>
      </c>
      <c r="O99" s="38">
        <f t="shared" si="9"/>
        <v>0.04</v>
      </c>
    </row>
    <row r="100" spans="1:15" ht="32.25" customHeight="1" x14ac:dyDescent="0.2">
      <c r="A100" s="13" t="s">
        <v>58</v>
      </c>
      <c r="B100" s="36">
        <v>0</v>
      </c>
      <c r="C100" s="36">
        <v>0</v>
      </c>
      <c r="D100" s="36">
        <v>95</v>
      </c>
      <c r="E100" s="55">
        <v>275</v>
      </c>
      <c r="F100" s="36">
        <v>4493</v>
      </c>
      <c r="G100" s="36">
        <v>1170</v>
      </c>
      <c r="H100" s="36">
        <v>507</v>
      </c>
      <c r="I100" s="36">
        <v>18</v>
      </c>
      <c r="J100" s="36">
        <v>243</v>
      </c>
      <c r="K100" s="39">
        <v>1</v>
      </c>
      <c r="L100" s="37">
        <f>((F100)/(E100+F100+Jan!E100))</f>
        <v>0.87719640765326046</v>
      </c>
      <c r="M100" s="37">
        <f t="shared" si="6"/>
        <v>2.5578947368421052</v>
      </c>
      <c r="N100" s="37">
        <f t="shared" si="7"/>
        <v>2.8947368421052633</v>
      </c>
      <c r="O100" s="38">
        <f t="shared" si="9"/>
        <v>7.407407407407407E-2</v>
      </c>
    </row>
    <row r="101" spans="1:15" ht="12.75" customHeight="1" x14ac:dyDescent="0.2">
      <c r="A101" s="8" t="s">
        <v>59</v>
      </c>
      <c r="B101" s="36">
        <v>2</v>
      </c>
      <c r="C101" s="36">
        <v>0</v>
      </c>
      <c r="D101" s="36">
        <v>55</v>
      </c>
      <c r="E101" s="55">
        <v>20</v>
      </c>
      <c r="F101" s="36">
        <v>779</v>
      </c>
      <c r="G101" s="36">
        <v>120</v>
      </c>
      <c r="H101" s="36">
        <v>89</v>
      </c>
      <c r="I101" s="39">
        <v>0</v>
      </c>
      <c r="J101" s="36">
        <v>34</v>
      </c>
      <c r="K101" s="36">
        <v>57</v>
      </c>
      <c r="L101" s="37">
        <f>((F101)/(E101+F101+Jan!E101))</f>
        <v>0.95348837209302328</v>
      </c>
      <c r="M101" s="37">
        <f t="shared" si="6"/>
        <v>0.61818181818181817</v>
      </c>
      <c r="N101" s="37">
        <f t="shared" si="7"/>
        <v>0.36363636363636365</v>
      </c>
      <c r="O101" s="38" t="s">
        <v>16</v>
      </c>
    </row>
    <row r="102" spans="1:15" ht="17.25" customHeight="1" x14ac:dyDescent="0.2">
      <c r="A102" s="8" t="s">
        <v>60</v>
      </c>
      <c r="B102" s="36">
        <v>21</v>
      </c>
      <c r="C102" s="36">
        <v>13</v>
      </c>
      <c r="D102" s="36">
        <v>59</v>
      </c>
      <c r="E102" s="55">
        <v>22</v>
      </c>
      <c r="F102" s="36">
        <v>1122</v>
      </c>
      <c r="G102" s="36">
        <v>224</v>
      </c>
      <c r="H102" s="36">
        <v>231</v>
      </c>
      <c r="I102" s="39">
        <v>0</v>
      </c>
      <c r="J102" s="36">
        <v>33</v>
      </c>
      <c r="K102" s="36">
        <v>45</v>
      </c>
      <c r="L102" s="37">
        <f>((F102)/(E102+F102+Jan!E102))</f>
        <v>0.89118347895154881</v>
      </c>
      <c r="M102" s="37">
        <f t="shared" si="6"/>
        <v>0.55932203389830504</v>
      </c>
      <c r="N102" s="37">
        <f t="shared" si="7"/>
        <v>0.3728813559322034</v>
      </c>
      <c r="O102" s="38" t="s">
        <v>16</v>
      </c>
    </row>
    <row r="103" spans="1:15" ht="17.25" customHeight="1" x14ac:dyDescent="0.2">
      <c r="A103" s="8" t="s">
        <v>61</v>
      </c>
      <c r="B103" s="36">
        <v>16</v>
      </c>
      <c r="C103" s="36">
        <v>10</v>
      </c>
      <c r="D103" s="36">
        <v>66</v>
      </c>
      <c r="E103" s="55">
        <v>25</v>
      </c>
      <c r="F103" s="36">
        <v>919</v>
      </c>
      <c r="G103" s="36">
        <v>283</v>
      </c>
      <c r="H103" s="36">
        <v>130</v>
      </c>
      <c r="I103" s="36">
        <v>1</v>
      </c>
      <c r="J103" s="36">
        <v>20</v>
      </c>
      <c r="K103" s="36">
        <v>60</v>
      </c>
      <c r="L103" s="37">
        <f>((F103)/(E103+F103+Jan!E103))</f>
        <v>0.96129707112970708</v>
      </c>
      <c r="M103" s="37">
        <f t="shared" si="6"/>
        <v>0.30303030303030304</v>
      </c>
      <c r="N103" s="37">
        <f t="shared" si="7"/>
        <v>0.37878787878787878</v>
      </c>
      <c r="O103" s="38" t="s">
        <v>16</v>
      </c>
    </row>
    <row r="104" spans="1:15" ht="17.25" customHeight="1" x14ac:dyDescent="0.2">
      <c r="A104" s="8" t="s">
        <v>62</v>
      </c>
      <c r="B104" s="36">
        <v>21</v>
      </c>
      <c r="C104" s="36">
        <v>21</v>
      </c>
      <c r="D104" s="36">
        <v>41</v>
      </c>
      <c r="E104" s="55">
        <v>10</v>
      </c>
      <c r="F104" s="36">
        <v>1240</v>
      </c>
      <c r="G104" s="36">
        <v>390</v>
      </c>
      <c r="H104" s="36">
        <v>123</v>
      </c>
      <c r="I104" s="39">
        <v>6</v>
      </c>
      <c r="J104" s="36">
        <v>21</v>
      </c>
      <c r="K104" s="36">
        <v>36</v>
      </c>
      <c r="L104" s="37">
        <f>((F104)/(E104+F104+Jan!E104))</f>
        <v>0.98647573587907722</v>
      </c>
      <c r="M104" s="37">
        <f t="shared" si="6"/>
        <v>0.51219512195121952</v>
      </c>
      <c r="N104" s="37">
        <f t="shared" si="7"/>
        <v>0.24390243902439024</v>
      </c>
      <c r="O104" s="38" t="s">
        <v>16</v>
      </c>
    </row>
    <row r="105" spans="1:15" ht="22.5" customHeight="1" x14ac:dyDescent="0.2">
      <c r="A105" s="8" t="s">
        <v>63</v>
      </c>
      <c r="B105" s="36">
        <v>6</v>
      </c>
      <c r="C105" s="36">
        <v>8</v>
      </c>
      <c r="D105" s="36">
        <v>18</v>
      </c>
      <c r="E105" s="55">
        <v>4</v>
      </c>
      <c r="F105" s="36">
        <v>501</v>
      </c>
      <c r="G105" s="36">
        <v>186</v>
      </c>
      <c r="H105" s="36">
        <v>47</v>
      </c>
      <c r="I105" s="39">
        <v>0</v>
      </c>
      <c r="J105" s="36">
        <v>9</v>
      </c>
      <c r="K105" s="36">
        <v>34</v>
      </c>
      <c r="L105" s="37">
        <f>((F105)/(E105+F105+Jan!E105))</f>
        <v>0.97093023255813948</v>
      </c>
      <c r="M105" s="37">
        <f t="shared" si="6"/>
        <v>0.5</v>
      </c>
      <c r="N105" s="37">
        <f t="shared" si="7"/>
        <v>0.22222222222222221</v>
      </c>
      <c r="O105" s="38" t="s">
        <v>16</v>
      </c>
    </row>
    <row r="106" spans="1:15" ht="21" customHeight="1" x14ac:dyDescent="0.2">
      <c r="A106" s="8" t="s">
        <v>64</v>
      </c>
      <c r="B106" s="36">
        <v>6</v>
      </c>
      <c r="C106" s="36">
        <v>0</v>
      </c>
      <c r="D106" s="36">
        <v>16</v>
      </c>
      <c r="E106" s="55">
        <v>4</v>
      </c>
      <c r="F106" s="36">
        <v>674</v>
      </c>
      <c r="G106" s="36">
        <v>198</v>
      </c>
      <c r="H106" s="36">
        <v>61</v>
      </c>
      <c r="I106" s="39">
        <v>0</v>
      </c>
      <c r="J106" s="36">
        <v>21</v>
      </c>
      <c r="K106" s="36">
        <v>23</v>
      </c>
      <c r="L106" s="37">
        <f>((F106)/(E106+F106+Jan!E106))</f>
        <v>0.98250728862973757</v>
      </c>
      <c r="M106" s="37">
        <f t="shared" si="6"/>
        <v>1.3125</v>
      </c>
      <c r="N106" s="37">
        <f t="shared" si="7"/>
        <v>0.25</v>
      </c>
      <c r="O106" s="38" t="s">
        <v>16</v>
      </c>
    </row>
    <row r="107" spans="1:15" ht="21" customHeight="1" x14ac:dyDescent="0.2">
      <c r="A107" s="8" t="s">
        <v>65</v>
      </c>
      <c r="B107" s="36">
        <v>6</v>
      </c>
      <c r="C107" s="36">
        <v>6</v>
      </c>
      <c r="D107" s="36">
        <v>14</v>
      </c>
      <c r="E107" s="55">
        <v>9</v>
      </c>
      <c r="F107" s="36">
        <v>523</v>
      </c>
      <c r="G107" s="36">
        <v>174</v>
      </c>
      <c r="H107" s="36">
        <v>47</v>
      </c>
      <c r="I107" s="39">
        <v>0</v>
      </c>
      <c r="J107" s="36">
        <v>10</v>
      </c>
      <c r="K107" s="36">
        <v>19</v>
      </c>
      <c r="L107" s="37">
        <f>((F107)/(E107+F107+Jan!E107))</f>
        <v>0.9703153988868275</v>
      </c>
      <c r="M107" s="37">
        <f t="shared" si="6"/>
        <v>0.7142857142857143</v>
      </c>
      <c r="N107" s="37">
        <f t="shared" si="7"/>
        <v>0.6428571428571429</v>
      </c>
      <c r="O107" s="38" t="s">
        <v>16</v>
      </c>
    </row>
    <row r="108" spans="1:15" ht="17.25" customHeight="1" x14ac:dyDescent="0.2">
      <c r="A108" s="8" t="s">
        <v>66</v>
      </c>
      <c r="B108" s="36">
        <v>22</v>
      </c>
      <c r="C108" s="36">
        <v>1</v>
      </c>
      <c r="D108" s="36">
        <v>20</v>
      </c>
      <c r="E108" s="55">
        <v>8</v>
      </c>
      <c r="F108" s="36">
        <v>1206</v>
      </c>
      <c r="G108" s="36">
        <v>290</v>
      </c>
      <c r="H108" s="36">
        <v>126</v>
      </c>
      <c r="I108" s="39">
        <v>1</v>
      </c>
      <c r="J108" s="36">
        <v>9</v>
      </c>
      <c r="K108" s="36">
        <v>22</v>
      </c>
      <c r="L108" s="37">
        <f>((F108)/(E108+F108+Jan!E108))</f>
        <v>0.96172248803827753</v>
      </c>
      <c r="M108" s="37">
        <f t="shared" si="6"/>
        <v>0.45</v>
      </c>
      <c r="N108" s="37">
        <f t="shared" si="7"/>
        <v>0.4</v>
      </c>
      <c r="O108" s="38" t="s">
        <v>16</v>
      </c>
    </row>
    <row r="109" spans="1:15" ht="12.75" customHeight="1" x14ac:dyDescent="0.2">
      <c r="A109" s="8" t="s">
        <v>67</v>
      </c>
      <c r="B109" s="36">
        <v>3</v>
      </c>
      <c r="C109" s="36">
        <v>1</v>
      </c>
      <c r="D109" s="36">
        <v>14</v>
      </c>
      <c r="E109" s="55">
        <v>15</v>
      </c>
      <c r="F109" s="36">
        <v>504</v>
      </c>
      <c r="G109" s="36">
        <v>59</v>
      </c>
      <c r="H109" s="36">
        <v>40</v>
      </c>
      <c r="I109" s="36">
        <v>0</v>
      </c>
      <c r="J109" s="36">
        <v>25</v>
      </c>
      <c r="K109" s="36">
        <v>17</v>
      </c>
      <c r="L109" s="37">
        <f>((F109)/(E109+F109+Jan!E109))</f>
        <v>0.9563567362428842</v>
      </c>
      <c r="M109" s="37">
        <f t="shared" si="6"/>
        <v>1.7857142857142858</v>
      </c>
      <c r="N109" s="37">
        <f t="shared" si="7"/>
        <v>1.0714285714285714</v>
      </c>
      <c r="O109" s="38" t="s">
        <v>16</v>
      </c>
    </row>
    <row r="110" spans="1:15" ht="17.25" customHeight="1" x14ac:dyDescent="0.2">
      <c r="A110" s="8" t="s">
        <v>68</v>
      </c>
      <c r="B110" s="36">
        <v>18</v>
      </c>
      <c r="C110" s="36">
        <v>11</v>
      </c>
      <c r="D110" s="36">
        <v>54</v>
      </c>
      <c r="E110" s="55">
        <v>20</v>
      </c>
      <c r="F110" s="36">
        <v>754</v>
      </c>
      <c r="G110" s="36">
        <v>282</v>
      </c>
      <c r="H110" s="36">
        <v>101</v>
      </c>
      <c r="I110" s="39">
        <v>2</v>
      </c>
      <c r="J110" s="36">
        <v>8</v>
      </c>
      <c r="K110" s="36">
        <v>31</v>
      </c>
      <c r="L110" s="37">
        <f>((F110)/(E110+F110+Jan!E110))</f>
        <v>0.96173469387755106</v>
      </c>
      <c r="M110" s="37">
        <f t="shared" si="6"/>
        <v>0.14814814814814814</v>
      </c>
      <c r="N110" s="37">
        <f t="shared" si="7"/>
        <v>0.37037037037037035</v>
      </c>
      <c r="O110" s="38" t="s">
        <v>16</v>
      </c>
    </row>
    <row r="111" spans="1:15" ht="12.75" customHeight="1" x14ac:dyDescent="0.2">
      <c r="A111" s="8" t="s">
        <v>69</v>
      </c>
      <c r="B111" s="36">
        <v>4</v>
      </c>
      <c r="C111" s="36">
        <v>3</v>
      </c>
      <c r="D111" s="39">
        <v>89</v>
      </c>
      <c r="E111" s="55">
        <v>56</v>
      </c>
      <c r="F111" s="36">
        <v>996</v>
      </c>
      <c r="G111" s="36">
        <v>197</v>
      </c>
      <c r="H111" s="36">
        <v>152</v>
      </c>
      <c r="I111" s="36">
        <v>17</v>
      </c>
      <c r="J111" s="36">
        <v>52</v>
      </c>
      <c r="K111" s="39">
        <v>27</v>
      </c>
      <c r="L111" s="37">
        <f>((F111)/(E111+F111+Jan!E111))</f>
        <v>0.91628334866605332</v>
      </c>
      <c r="M111" s="37">
        <f t="shared" si="6"/>
        <v>0.5842696629213483</v>
      </c>
      <c r="N111" s="37">
        <f t="shared" si="7"/>
        <v>0.6292134831460674</v>
      </c>
      <c r="O111" s="38" t="s">
        <v>16</v>
      </c>
    </row>
    <row r="112" spans="1:15" ht="12.75" customHeight="1" x14ac:dyDescent="0.2">
      <c r="A112" s="8" t="s">
        <v>70</v>
      </c>
      <c r="B112" s="36">
        <v>1</v>
      </c>
      <c r="C112" s="36">
        <v>4</v>
      </c>
      <c r="D112" s="36">
        <v>104</v>
      </c>
      <c r="E112" s="55">
        <v>65</v>
      </c>
      <c r="F112" s="36">
        <v>1038</v>
      </c>
      <c r="G112" s="36">
        <v>347</v>
      </c>
      <c r="H112" s="36">
        <v>87</v>
      </c>
      <c r="I112" s="36">
        <v>0</v>
      </c>
      <c r="J112" s="36">
        <v>60</v>
      </c>
      <c r="K112" s="36">
        <v>46</v>
      </c>
      <c r="L112" s="37">
        <f>((F112)/(E112+F112+Jan!E112))</f>
        <v>0.90104166666666663</v>
      </c>
      <c r="M112" s="37">
        <f t="shared" si="6"/>
        <v>0.57692307692307687</v>
      </c>
      <c r="N112" s="37">
        <f t="shared" si="7"/>
        <v>0.625</v>
      </c>
      <c r="O112" s="38" t="s">
        <v>16</v>
      </c>
    </row>
    <row r="113" spans="1:15" ht="12.75" customHeight="1" x14ac:dyDescent="0.2">
      <c r="A113" s="8" t="s">
        <v>71</v>
      </c>
      <c r="B113" s="36">
        <v>4</v>
      </c>
      <c r="C113" s="36">
        <v>0</v>
      </c>
      <c r="D113" s="36">
        <v>40</v>
      </c>
      <c r="E113" s="55">
        <v>17</v>
      </c>
      <c r="F113" s="36">
        <v>716</v>
      </c>
      <c r="G113" s="36">
        <v>0</v>
      </c>
      <c r="H113" s="36">
        <v>95</v>
      </c>
      <c r="I113" s="39">
        <v>0</v>
      </c>
      <c r="J113" s="36">
        <v>19</v>
      </c>
      <c r="K113" s="36">
        <v>27</v>
      </c>
      <c r="L113" s="37">
        <f>((F113)/(E113+F113+Jan!E113))</f>
        <v>0.96626180836707154</v>
      </c>
      <c r="M113" s="37">
        <f t="shared" si="6"/>
        <v>0.47499999999999998</v>
      </c>
      <c r="N113" s="37">
        <f>IFERROR(IF(D113=0,0%,(E113)/D113),"0%")</f>
        <v>0.42499999999999999</v>
      </c>
      <c r="O113" s="38" t="s">
        <v>16</v>
      </c>
    </row>
    <row r="114" spans="1:15" ht="12.75" customHeight="1" x14ac:dyDescent="0.2">
      <c r="A114" s="8" t="s">
        <v>72</v>
      </c>
      <c r="B114" s="39">
        <v>4</v>
      </c>
      <c r="C114" s="39">
        <v>4</v>
      </c>
      <c r="D114" s="39">
        <v>285</v>
      </c>
      <c r="E114" s="39">
        <v>62</v>
      </c>
      <c r="F114" s="36">
        <v>13841</v>
      </c>
      <c r="G114" s="36">
        <v>1326</v>
      </c>
      <c r="H114" s="36">
        <v>750</v>
      </c>
      <c r="I114" s="36">
        <v>0</v>
      </c>
      <c r="J114" s="36">
        <v>133</v>
      </c>
      <c r="K114" s="36">
        <v>64</v>
      </c>
      <c r="L114" s="37">
        <f>((F114)/(E114+F114+Jan!E114))</f>
        <v>0.95865078265687764</v>
      </c>
      <c r="M114" s="37">
        <f t="shared" si="6"/>
        <v>0.46666666666666667</v>
      </c>
      <c r="N114" s="37">
        <f t="shared" ref="N114:N122" si="10">IF(D114=0,0%,(E114)/D114)</f>
        <v>0.21754385964912282</v>
      </c>
      <c r="O114" s="38" t="s">
        <v>16</v>
      </c>
    </row>
    <row r="115" spans="1:15" ht="17.25" customHeight="1" x14ac:dyDescent="0.2">
      <c r="A115" s="8" t="s">
        <v>73</v>
      </c>
      <c r="B115" s="39">
        <v>1</v>
      </c>
      <c r="C115" s="39">
        <v>1</v>
      </c>
      <c r="D115" s="36">
        <v>34</v>
      </c>
      <c r="E115" s="36">
        <v>19</v>
      </c>
      <c r="F115" s="36">
        <v>933</v>
      </c>
      <c r="G115" s="36">
        <v>252</v>
      </c>
      <c r="H115" s="36">
        <v>238</v>
      </c>
      <c r="I115" s="39">
        <v>0</v>
      </c>
      <c r="J115" s="36">
        <v>25</v>
      </c>
      <c r="K115" s="39">
        <v>23</v>
      </c>
      <c r="L115" s="37">
        <f>((F115)/(E115+F115+Jan!E115))</f>
        <v>0.95889003083247693</v>
      </c>
      <c r="M115" s="37">
        <f t="shared" si="6"/>
        <v>0.73529411764705888</v>
      </c>
      <c r="N115" s="37">
        <f t="shared" si="10"/>
        <v>0.55882352941176472</v>
      </c>
      <c r="O115" s="38" t="s">
        <v>16</v>
      </c>
    </row>
    <row r="116" spans="1:15" ht="12.75" customHeight="1" x14ac:dyDescent="0.2">
      <c r="A116" s="8" t="s">
        <v>74</v>
      </c>
      <c r="B116" s="36">
        <v>7</v>
      </c>
      <c r="C116" s="36">
        <v>19</v>
      </c>
      <c r="D116" s="36">
        <v>261</v>
      </c>
      <c r="E116" s="36">
        <v>242</v>
      </c>
      <c r="F116" s="36">
        <v>1764</v>
      </c>
      <c r="G116" s="36">
        <v>338</v>
      </c>
      <c r="H116" s="36">
        <v>105</v>
      </c>
      <c r="I116" s="39">
        <v>0</v>
      </c>
      <c r="J116" s="36">
        <v>87</v>
      </c>
      <c r="K116" s="36">
        <v>3</v>
      </c>
      <c r="L116" s="37">
        <f>((F116)/(E116+F116+Jan!E116))</f>
        <v>0.865979381443299</v>
      </c>
      <c r="M116" s="37">
        <f t="shared" si="6"/>
        <v>0.33333333333333331</v>
      </c>
      <c r="N116" s="37">
        <f t="shared" si="10"/>
        <v>0.92720306513409967</v>
      </c>
      <c r="O116" s="38" t="s">
        <v>16</v>
      </c>
    </row>
    <row r="117" spans="1:15" ht="12.75" customHeight="1" x14ac:dyDescent="0.2">
      <c r="A117" s="8" t="s">
        <v>75</v>
      </c>
      <c r="B117" s="36">
        <v>12</v>
      </c>
      <c r="C117" s="36">
        <v>7</v>
      </c>
      <c r="D117" s="36">
        <v>435</v>
      </c>
      <c r="E117" s="36">
        <v>91</v>
      </c>
      <c r="F117" s="36">
        <v>2476</v>
      </c>
      <c r="G117" s="36">
        <v>567</v>
      </c>
      <c r="H117" s="36">
        <v>308</v>
      </c>
      <c r="I117" s="39">
        <v>0</v>
      </c>
      <c r="J117" s="36">
        <v>311</v>
      </c>
      <c r="K117" s="36">
        <v>44</v>
      </c>
      <c r="L117" s="37">
        <f>((F117)/(E117+F117+Jan!E117))</f>
        <v>0.95011511895625478</v>
      </c>
      <c r="M117" s="37">
        <f t="shared" si="6"/>
        <v>0.71494252873563213</v>
      </c>
      <c r="N117" s="37">
        <f t="shared" si="10"/>
        <v>0.20919540229885059</v>
      </c>
      <c r="O117" s="38" t="s">
        <v>16</v>
      </c>
    </row>
    <row r="118" spans="1:15" ht="17.25" customHeight="1" x14ac:dyDescent="0.2">
      <c r="A118" s="8" t="s">
        <v>76</v>
      </c>
      <c r="B118" s="36">
        <v>6</v>
      </c>
      <c r="C118" s="36">
        <v>1</v>
      </c>
      <c r="D118" s="36">
        <v>35</v>
      </c>
      <c r="E118" s="36">
        <v>26</v>
      </c>
      <c r="F118" s="36">
        <v>1346</v>
      </c>
      <c r="G118" s="36">
        <v>269</v>
      </c>
      <c r="H118" s="36">
        <v>41</v>
      </c>
      <c r="I118" s="36">
        <v>0</v>
      </c>
      <c r="J118" s="36">
        <v>7</v>
      </c>
      <c r="K118" s="36">
        <v>20</v>
      </c>
      <c r="L118" s="37">
        <f>((F118)/(E118+F118+Jan!E118))</f>
        <v>0.96280400572246061</v>
      </c>
      <c r="M118" s="37">
        <f t="shared" si="6"/>
        <v>0.2</v>
      </c>
      <c r="N118" s="37">
        <f t="shared" si="10"/>
        <v>0.74285714285714288</v>
      </c>
      <c r="O118" s="38">
        <f t="shared" ref="O118:O120" si="11">IF(J118=0,0%,I118/J118)</f>
        <v>0</v>
      </c>
    </row>
    <row r="119" spans="1:15" ht="17.25" customHeight="1" x14ac:dyDescent="0.2">
      <c r="A119" s="8" t="s">
        <v>77</v>
      </c>
      <c r="B119" s="36">
        <v>3</v>
      </c>
      <c r="C119" s="36">
        <v>4</v>
      </c>
      <c r="D119" s="36">
        <v>66</v>
      </c>
      <c r="E119" s="36">
        <v>130</v>
      </c>
      <c r="F119" s="36">
        <v>1822</v>
      </c>
      <c r="G119" s="36">
        <v>47</v>
      </c>
      <c r="H119" s="36">
        <v>116</v>
      </c>
      <c r="I119" s="36">
        <v>15</v>
      </c>
      <c r="J119" s="36">
        <v>78</v>
      </c>
      <c r="K119" s="36">
        <v>17</v>
      </c>
      <c r="L119" s="37">
        <f>((F119)/(E119+F119+Jan!E119))</f>
        <v>0.90108803165182982</v>
      </c>
      <c r="M119" s="37">
        <f t="shared" si="6"/>
        <v>1.1818181818181819</v>
      </c>
      <c r="N119" s="37">
        <f t="shared" si="10"/>
        <v>1.9696969696969697</v>
      </c>
      <c r="O119" s="38">
        <f t="shared" si="11"/>
        <v>0.19230769230769232</v>
      </c>
    </row>
    <row r="120" spans="1:15" ht="17.25" customHeight="1" x14ac:dyDescent="0.2">
      <c r="A120" s="8" t="s">
        <v>78</v>
      </c>
      <c r="B120" s="36">
        <v>3</v>
      </c>
      <c r="C120" s="36">
        <v>4</v>
      </c>
      <c r="D120" s="36">
        <v>64</v>
      </c>
      <c r="E120" s="36">
        <v>49</v>
      </c>
      <c r="F120" s="36">
        <v>1357</v>
      </c>
      <c r="G120" s="36">
        <v>107</v>
      </c>
      <c r="H120" s="36">
        <v>46</v>
      </c>
      <c r="I120" s="36">
        <v>15</v>
      </c>
      <c r="J120" s="36">
        <v>25</v>
      </c>
      <c r="K120" s="36">
        <v>13</v>
      </c>
      <c r="L120" s="37">
        <f>((F120)/(E120+F120+Jan!E120))</f>
        <v>0.94105409153952846</v>
      </c>
      <c r="M120" s="37">
        <f t="shared" si="6"/>
        <v>0.390625</v>
      </c>
      <c r="N120" s="37">
        <f t="shared" si="10"/>
        <v>0.765625</v>
      </c>
      <c r="O120" s="38">
        <f t="shared" si="11"/>
        <v>0.6</v>
      </c>
    </row>
    <row r="121" spans="1:15" ht="17.25" customHeight="1" x14ac:dyDescent="0.2">
      <c r="A121" s="8" t="s">
        <v>79</v>
      </c>
      <c r="B121" s="36">
        <v>11</v>
      </c>
      <c r="C121" s="36">
        <v>8</v>
      </c>
      <c r="D121" s="36">
        <v>25</v>
      </c>
      <c r="E121" s="36">
        <v>22</v>
      </c>
      <c r="F121" s="36">
        <v>827</v>
      </c>
      <c r="G121" s="36">
        <v>105</v>
      </c>
      <c r="H121" s="36">
        <v>75</v>
      </c>
      <c r="I121" s="39">
        <v>0</v>
      </c>
      <c r="J121" s="36">
        <v>9</v>
      </c>
      <c r="K121" s="36">
        <v>17</v>
      </c>
      <c r="L121" s="37">
        <f>((F121)/(E121+F121+Jan!E121))</f>
        <v>0.96162790697674416</v>
      </c>
      <c r="M121" s="37">
        <f t="shared" si="6"/>
        <v>0.36</v>
      </c>
      <c r="N121" s="37">
        <f t="shared" si="10"/>
        <v>0.88</v>
      </c>
      <c r="O121" s="38" t="s">
        <v>16</v>
      </c>
    </row>
    <row r="122" spans="1:15" ht="17.25" customHeight="1" x14ac:dyDescent="0.2">
      <c r="A122" s="14" t="s">
        <v>80</v>
      </c>
      <c r="B122" s="15">
        <f t="shared" ref="B122:K122" si="12">SUM(B58:B121)</f>
        <v>449</v>
      </c>
      <c r="C122" s="15">
        <f t="shared" si="12"/>
        <v>410</v>
      </c>
      <c r="D122" s="15">
        <f t="shared" si="12"/>
        <v>14638</v>
      </c>
      <c r="E122" s="15">
        <f t="shared" si="12"/>
        <v>7540</v>
      </c>
      <c r="F122" s="15">
        <f t="shared" si="12"/>
        <v>304881</v>
      </c>
      <c r="G122" s="15">
        <f t="shared" si="12"/>
        <v>27325</v>
      </c>
      <c r="H122" s="15">
        <f t="shared" si="12"/>
        <v>117202</v>
      </c>
      <c r="I122" s="15">
        <f t="shared" si="12"/>
        <v>749</v>
      </c>
      <c r="J122" s="15">
        <f t="shared" si="12"/>
        <v>8717</v>
      </c>
      <c r="K122" s="15">
        <f t="shared" si="12"/>
        <v>1504</v>
      </c>
      <c r="L122" s="16">
        <f>((F122)/(E122+F122+Jan!E122))</f>
        <v>0.95464152526716917</v>
      </c>
      <c r="M122" s="16">
        <f t="shared" si="6"/>
        <v>0.59550485038939749</v>
      </c>
      <c r="N122" s="17">
        <f t="shared" si="10"/>
        <v>0.51509769094138547</v>
      </c>
      <c r="O122" s="17">
        <f>IF(J122=0,0%,I122/J122)</f>
        <v>8.5924056441436275E-2</v>
      </c>
    </row>
    <row r="123" spans="1:15" ht="84.75" customHeight="1" x14ac:dyDescent="0.2">
      <c r="A123" s="4" t="s">
        <v>81</v>
      </c>
      <c r="B123" s="5" t="s">
        <v>1</v>
      </c>
      <c r="C123" s="5" t="s">
        <v>2</v>
      </c>
      <c r="D123" s="5" t="s">
        <v>3</v>
      </c>
      <c r="E123" s="5" t="s">
        <v>4</v>
      </c>
      <c r="F123" s="5" t="s">
        <v>5</v>
      </c>
      <c r="G123" s="5" t="s">
        <v>6</v>
      </c>
      <c r="H123" s="5" t="s">
        <v>7</v>
      </c>
      <c r="I123" s="5" t="s">
        <v>8</v>
      </c>
      <c r="J123" s="5" t="s">
        <v>9</v>
      </c>
      <c r="K123" s="5" t="s">
        <v>10</v>
      </c>
      <c r="L123" s="6" t="s">
        <v>11</v>
      </c>
      <c r="M123" s="6" t="s">
        <v>12</v>
      </c>
      <c r="N123" s="6" t="s">
        <v>13</v>
      </c>
      <c r="O123" s="7" t="s">
        <v>14</v>
      </c>
    </row>
    <row r="124" spans="1:15" ht="15.75" customHeight="1" x14ac:dyDescent="0.2">
      <c r="A124" s="8" t="s">
        <v>82</v>
      </c>
      <c r="B124" s="36">
        <v>17</v>
      </c>
      <c r="C124" s="36">
        <v>34</v>
      </c>
      <c r="D124" s="36">
        <v>209</v>
      </c>
      <c r="E124" s="36">
        <v>123</v>
      </c>
      <c r="F124" s="36">
        <v>4142</v>
      </c>
      <c r="G124" s="36">
        <v>820</v>
      </c>
      <c r="H124" s="36">
        <v>203</v>
      </c>
      <c r="I124" s="36">
        <v>16</v>
      </c>
      <c r="J124" s="36">
        <v>100</v>
      </c>
      <c r="K124" s="36">
        <v>43</v>
      </c>
      <c r="L124" s="37">
        <f>((F124)/(E124+F124+Jan!E124))</f>
        <v>0.94393801276207845</v>
      </c>
      <c r="M124" s="37">
        <f t="shared" ref="M124:M162" si="13">IF(D124=0,0%,(J124)/D124)</f>
        <v>0.4784688995215311</v>
      </c>
      <c r="N124" s="37">
        <f t="shared" ref="N124:N162" si="14">IF(D124=0,0%,(E124)/D124)</f>
        <v>0.58851674641148322</v>
      </c>
      <c r="O124" s="38">
        <f t="shared" ref="O124:O139" si="15">IF(J124=0,0%,I124/J124)</f>
        <v>0.16</v>
      </c>
    </row>
    <row r="125" spans="1:15" ht="15.75" customHeight="1" x14ac:dyDescent="0.2">
      <c r="A125" s="8" t="s">
        <v>83</v>
      </c>
      <c r="B125" s="36">
        <v>6</v>
      </c>
      <c r="C125" s="36">
        <v>6</v>
      </c>
      <c r="D125" s="36">
        <v>68</v>
      </c>
      <c r="E125" s="36">
        <v>33</v>
      </c>
      <c r="F125" s="36">
        <v>1271</v>
      </c>
      <c r="G125" s="36">
        <v>250</v>
      </c>
      <c r="H125" s="36">
        <v>97</v>
      </c>
      <c r="I125" s="36">
        <v>4</v>
      </c>
      <c r="J125" s="36">
        <v>73</v>
      </c>
      <c r="K125" s="36">
        <v>15</v>
      </c>
      <c r="L125" s="37">
        <f>((F125)/(E125+F125+Jan!E125))</f>
        <v>0.96142208774583959</v>
      </c>
      <c r="M125" s="37">
        <f t="shared" si="13"/>
        <v>1.0735294117647058</v>
      </c>
      <c r="N125" s="37">
        <f t="shared" si="14"/>
        <v>0.48529411764705882</v>
      </c>
      <c r="O125" s="38">
        <f t="shared" si="15"/>
        <v>5.4794520547945202E-2</v>
      </c>
    </row>
    <row r="126" spans="1:15" ht="15.75" customHeight="1" x14ac:dyDescent="0.2">
      <c r="A126" s="8" t="s">
        <v>84</v>
      </c>
      <c r="B126" s="36">
        <v>11</v>
      </c>
      <c r="C126" s="36">
        <v>15</v>
      </c>
      <c r="D126" s="36">
        <v>77</v>
      </c>
      <c r="E126" s="36">
        <v>72</v>
      </c>
      <c r="F126" s="36">
        <v>2888</v>
      </c>
      <c r="G126" s="36">
        <v>258</v>
      </c>
      <c r="H126" s="36">
        <v>146</v>
      </c>
      <c r="I126" s="36">
        <v>28</v>
      </c>
      <c r="J126" s="36">
        <v>115</v>
      </c>
      <c r="K126" s="36">
        <v>94</v>
      </c>
      <c r="L126" s="37">
        <f>((F126)/(E126+F126+Jan!E126))</f>
        <v>0.95187870797626895</v>
      </c>
      <c r="M126" s="37">
        <f t="shared" si="13"/>
        <v>1.4935064935064934</v>
      </c>
      <c r="N126" s="37">
        <f t="shared" si="14"/>
        <v>0.93506493506493504</v>
      </c>
      <c r="O126" s="38">
        <f t="shared" si="15"/>
        <v>0.24347826086956523</v>
      </c>
    </row>
    <row r="127" spans="1:15" ht="15.75" customHeight="1" x14ac:dyDescent="0.2">
      <c r="A127" s="8" t="s">
        <v>85</v>
      </c>
      <c r="B127" s="36">
        <v>8</v>
      </c>
      <c r="C127" s="36">
        <v>15</v>
      </c>
      <c r="D127" s="36">
        <v>93</v>
      </c>
      <c r="E127" s="36">
        <v>81</v>
      </c>
      <c r="F127" s="36">
        <v>1375</v>
      </c>
      <c r="G127" s="36">
        <v>266</v>
      </c>
      <c r="H127" s="36">
        <v>103</v>
      </c>
      <c r="I127" s="36">
        <v>7</v>
      </c>
      <c r="J127" s="36">
        <v>68</v>
      </c>
      <c r="K127" s="36">
        <v>24</v>
      </c>
      <c r="L127" s="37">
        <f>((F127)/(E127+F127+Jan!E127))</f>
        <v>0.88028169014084512</v>
      </c>
      <c r="M127" s="37">
        <f t="shared" si="13"/>
        <v>0.73118279569892475</v>
      </c>
      <c r="N127" s="37">
        <f t="shared" si="14"/>
        <v>0.87096774193548387</v>
      </c>
      <c r="O127" s="38">
        <f t="shared" si="15"/>
        <v>0.10294117647058823</v>
      </c>
    </row>
    <row r="128" spans="1:15" ht="15.75" customHeight="1" x14ac:dyDescent="0.2">
      <c r="A128" s="8" t="s">
        <v>86</v>
      </c>
      <c r="B128" s="36">
        <v>12</v>
      </c>
      <c r="C128" s="36">
        <v>3</v>
      </c>
      <c r="D128" s="36">
        <v>65</v>
      </c>
      <c r="E128" s="36">
        <v>48</v>
      </c>
      <c r="F128" s="36">
        <v>1825</v>
      </c>
      <c r="G128" s="36">
        <v>290</v>
      </c>
      <c r="H128" s="36">
        <v>291</v>
      </c>
      <c r="I128" s="36">
        <v>12</v>
      </c>
      <c r="J128" s="36">
        <v>98</v>
      </c>
      <c r="K128" s="36">
        <v>31</v>
      </c>
      <c r="L128" s="37">
        <f>((F128)/(E128+F128+Jan!E128))</f>
        <v>0.96714361420243777</v>
      </c>
      <c r="M128" s="37">
        <f t="shared" si="13"/>
        <v>1.5076923076923077</v>
      </c>
      <c r="N128" s="37">
        <f t="shared" si="14"/>
        <v>0.7384615384615385</v>
      </c>
      <c r="O128" s="38">
        <f t="shared" si="15"/>
        <v>0.12244897959183673</v>
      </c>
    </row>
    <row r="129" spans="1:15" ht="15.75" customHeight="1" x14ac:dyDescent="0.2">
      <c r="A129" s="8" t="s">
        <v>87</v>
      </c>
      <c r="B129" s="36">
        <v>12</v>
      </c>
      <c r="C129" s="36">
        <v>12</v>
      </c>
      <c r="D129" s="36">
        <v>58</v>
      </c>
      <c r="E129" s="36">
        <v>75</v>
      </c>
      <c r="F129" s="36">
        <v>1705</v>
      </c>
      <c r="G129" s="36">
        <v>305</v>
      </c>
      <c r="H129" s="36">
        <v>133</v>
      </c>
      <c r="I129" s="36">
        <v>7</v>
      </c>
      <c r="J129" s="36">
        <v>127</v>
      </c>
      <c r="K129" s="36">
        <v>50</v>
      </c>
      <c r="L129" s="37">
        <f>((F129)/(E129+F129+Jan!E129))</f>
        <v>0.93067685589519655</v>
      </c>
      <c r="M129" s="37">
        <f t="shared" si="13"/>
        <v>2.1896551724137931</v>
      </c>
      <c r="N129" s="37">
        <f t="shared" si="14"/>
        <v>1.2931034482758621</v>
      </c>
      <c r="O129" s="38">
        <f t="shared" si="15"/>
        <v>5.5118110236220472E-2</v>
      </c>
    </row>
    <row r="130" spans="1:15" ht="15.75" customHeight="1" x14ac:dyDescent="0.2">
      <c r="A130" s="8" t="s">
        <v>88</v>
      </c>
      <c r="B130" s="36">
        <v>10</v>
      </c>
      <c r="C130" s="36">
        <v>12</v>
      </c>
      <c r="D130" s="36">
        <v>165</v>
      </c>
      <c r="E130" s="36">
        <v>112</v>
      </c>
      <c r="F130" s="36">
        <v>3129</v>
      </c>
      <c r="G130" s="36">
        <v>224</v>
      </c>
      <c r="H130" s="36">
        <v>204</v>
      </c>
      <c r="I130" s="36">
        <v>33</v>
      </c>
      <c r="J130" s="36">
        <v>179</v>
      </c>
      <c r="K130" s="36">
        <v>57</v>
      </c>
      <c r="L130" s="37">
        <f>((F130)/(E130+F130+Jan!E130))</f>
        <v>0.92382639503985831</v>
      </c>
      <c r="M130" s="37">
        <f t="shared" si="13"/>
        <v>1.084848484848485</v>
      </c>
      <c r="N130" s="37">
        <f t="shared" si="14"/>
        <v>0.67878787878787883</v>
      </c>
      <c r="O130" s="38">
        <f t="shared" si="15"/>
        <v>0.18435754189944134</v>
      </c>
    </row>
    <row r="131" spans="1:15" ht="15.75" customHeight="1" x14ac:dyDescent="0.2">
      <c r="A131" s="8" t="s">
        <v>89</v>
      </c>
      <c r="B131" s="36">
        <v>19</v>
      </c>
      <c r="C131" s="36">
        <v>15</v>
      </c>
      <c r="D131" s="36">
        <v>134</v>
      </c>
      <c r="E131" s="36">
        <v>142</v>
      </c>
      <c r="F131" s="36">
        <v>3580</v>
      </c>
      <c r="G131" s="36">
        <v>356</v>
      </c>
      <c r="H131" s="36">
        <v>275</v>
      </c>
      <c r="I131" s="36">
        <v>33</v>
      </c>
      <c r="J131" s="36">
        <v>105</v>
      </c>
      <c r="K131" s="36">
        <v>96</v>
      </c>
      <c r="L131" s="37">
        <f>((F131)/(E131+F131+Jan!E131))</f>
        <v>0.92794193882840847</v>
      </c>
      <c r="M131" s="37">
        <f t="shared" si="13"/>
        <v>0.78358208955223885</v>
      </c>
      <c r="N131" s="37">
        <f t="shared" si="14"/>
        <v>1.0597014925373134</v>
      </c>
      <c r="O131" s="38">
        <f t="shared" si="15"/>
        <v>0.31428571428571428</v>
      </c>
    </row>
    <row r="132" spans="1:15" ht="15.75" customHeight="1" x14ac:dyDescent="0.2">
      <c r="A132" s="8" t="s">
        <v>90</v>
      </c>
      <c r="B132" s="36">
        <v>8</v>
      </c>
      <c r="C132" s="36">
        <v>11</v>
      </c>
      <c r="D132" s="36">
        <v>142</v>
      </c>
      <c r="E132" s="36">
        <v>97</v>
      </c>
      <c r="F132" s="36">
        <v>5146</v>
      </c>
      <c r="G132" s="36">
        <v>164</v>
      </c>
      <c r="H132" s="36">
        <v>195</v>
      </c>
      <c r="I132" s="36">
        <v>21</v>
      </c>
      <c r="J132" s="36">
        <v>192</v>
      </c>
      <c r="K132" s="36">
        <v>85</v>
      </c>
      <c r="L132" s="37">
        <f>((F132)/(E132+F132+Jan!E132))</f>
        <v>0.97112662766559732</v>
      </c>
      <c r="M132" s="37">
        <f t="shared" si="13"/>
        <v>1.352112676056338</v>
      </c>
      <c r="N132" s="37">
        <f t="shared" si="14"/>
        <v>0.68309859154929575</v>
      </c>
      <c r="O132" s="38">
        <f t="shared" si="15"/>
        <v>0.109375</v>
      </c>
    </row>
    <row r="133" spans="1:15" ht="21" customHeight="1" x14ac:dyDescent="0.2">
      <c r="A133" s="8" t="s">
        <v>91</v>
      </c>
      <c r="B133" s="36">
        <v>15</v>
      </c>
      <c r="C133" s="36">
        <v>5</v>
      </c>
      <c r="D133" s="36">
        <v>184</v>
      </c>
      <c r="E133" s="36">
        <v>102</v>
      </c>
      <c r="F133" s="36">
        <v>7264</v>
      </c>
      <c r="G133" s="36">
        <v>0</v>
      </c>
      <c r="H133" s="36">
        <v>137</v>
      </c>
      <c r="I133" s="36">
        <v>32</v>
      </c>
      <c r="J133" s="36">
        <v>272</v>
      </c>
      <c r="K133" s="36">
        <v>43</v>
      </c>
      <c r="L133" s="37">
        <f>((F133)/(E133+F133+Jan!E133))</f>
        <v>0.97047428189712759</v>
      </c>
      <c r="M133" s="37">
        <f t="shared" si="13"/>
        <v>1.4782608695652173</v>
      </c>
      <c r="N133" s="37">
        <f t="shared" si="14"/>
        <v>0.55434782608695654</v>
      </c>
      <c r="O133" s="38">
        <f t="shared" si="15"/>
        <v>0.11764705882352941</v>
      </c>
    </row>
    <row r="134" spans="1:15" ht="17.25" customHeight="1" x14ac:dyDescent="0.2">
      <c r="A134" s="8" t="s">
        <v>92</v>
      </c>
      <c r="B134" s="36">
        <v>12</v>
      </c>
      <c r="C134" s="36">
        <v>47</v>
      </c>
      <c r="D134" s="36">
        <v>211</v>
      </c>
      <c r="E134" s="36">
        <v>47</v>
      </c>
      <c r="F134" s="36">
        <v>5036</v>
      </c>
      <c r="G134" s="36">
        <v>736</v>
      </c>
      <c r="H134" s="36">
        <v>359</v>
      </c>
      <c r="I134" s="36">
        <v>35</v>
      </c>
      <c r="J134" s="36">
        <v>254</v>
      </c>
      <c r="K134" s="36">
        <v>65</v>
      </c>
      <c r="L134" s="37">
        <f>((F134)/(E134+F134+Jan!E134))</f>
        <v>0.98359375000000004</v>
      </c>
      <c r="M134" s="37">
        <f t="shared" si="13"/>
        <v>1.2037914691943128</v>
      </c>
      <c r="N134" s="37">
        <f t="shared" si="14"/>
        <v>0.22274881516587677</v>
      </c>
      <c r="O134" s="38">
        <f t="shared" si="15"/>
        <v>0.13779527559055119</v>
      </c>
    </row>
    <row r="135" spans="1:15" ht="17.25" customHeight="1" x14ac:dyDescent="0.2">
      <c r="A135" s="8" t="s">
        <v>93</v>
      </c>
      <c r="B135" s="36">
        <v>12</v>
      </c>
      <c r="C135" s="36">
        <v>4</v>
      </c>
      <c r="D135" s="36">
        <v>155</v>
      </c>
      <c r="E135" s="36">
        <v>174</v>
      </c>
      <c r="F135" s="36">
        <v>2422</v>
      </c>
      <c r="G135" s="36">
        <v>507</v>
      </c>
      <c r="H135" s="36">
        <v>253</v>
      </c>
      <c r="I135" s="36">
        <v>44</v>
      </c>
      <c r="J135" s="36">
        <v>99</v>
      </c>
      <c r="K135" s="36">
        <v>86</v>
      </c>
      <c r="L135" s="37">
        <f>((F135)/(E135+F135+Jan!E135))</f>
        <v>0.87753623188405794</v>
      </c>
      <c r="M135" s="37">
        <f t="shared" si="13"/>
        <v>0.6387096774193548</v>
      </c>
      <c r="N135" s="37">
        <f t="shared" si="14"/>
        <v>1.1225806451612903</v>
      </c>
      <c r="O135" s="38">
        <f t="shared" si="15"/>
        <v>0.44444444444444442</v>
      </c>
    </row>
    <row r="136" spans="1:15" ht="15.75" customHeight="1" x14ac:dyDescent="0.2">
      <c r="A136" s="8" t="s">
        <v>94</v>
      </c>
      <c r="B136" s="36">
        <v>15</v>
      </c>
      <c r="C136" s="36">
        <v>14</v>
      </c>
      <c r="D136" s="36">
        <v>121</v>
      </c>
      <c r="E136" s="36">
        <v>129</v>
      </c>
      <c r="F136" s="36">
        <v>3754</v>
      </c>
      <c r="G136" s="36">
        <v>385</v>
      </c>
      <c r="H136" s="36">
        <v>224</v>
      </c>
      <c r="I136" s="36">
        <v>9</v>
      </c>
      <c r="J136" s="36">
        <v>56</v>
      </c>
      <c r="K136" s="36">
        <v>70</v>
      </c>
      <c r="L136" s="37">
        <f>((F136)/(E136+F136+Jan!E136))</f>
        <v>0.93476095617529875</v>
      </c>
      <c r="M136" s="37">
        <f t="shared" si="13"/>
        <v>0.46280991735537191</v>
      </c>
      <c r="N136" s="37">
        <f t="shared" si="14"/>
        <v>1.0661157024793388</v>
      </c>
      <c r="O136" s="38">
        <f t="shared" si="15"/>
        <v>0.16071428571428573</v>
      </c>
    </row>
    <row r="137" spans="1:15" ht="12.75" customHeight="1" x14ac:dyDescent="0.2">
      <c r="A137" s="8" t="s">
        <v>95</v>
      </c>
      <c r="B137" s="36">
        <v>5</v>
      </c>
      <c r="C137" s="36">
        <v>3</v>
      </c>
      <c r="D137" s="36">
        <v>120</v>
      </c>
      <c r="E137" s="36">
        <v>115</v>
      </c>
      <c r="F137" s="36">
        <v>1911</v>
      </c>
      <c r="G137" s="36">
        <v>0</v>
      </c>
      <c r="H137" s="36">
        <v>151</v>
      </c>
      <c r="I137" s="36">
        <v>2</v>
      </c>
      <c r="J137" s="36">
        <v>53</v>
      </c>
      <c r="K137" s="39">
        <v>0</v>
      </c>
      <c r="L137" s="37">
        <f>((F137)/(E137+F137+Jan!E137))</f>
        <v>0.91217183770883059</v>
      </c>
      <c r="M137" s="37">
        <f t="shared" si="13"/>
        <v>0.44166666666666665</v>
      </c>
      <c r="N137" s="37">
        <f t="shared" si="14"/>
        <v>0.95833333333333337</v>
      </c>
      <c r="O137" s="38">
        <f t="shared" si="15"/>
        <v>3.7735849056603772E-2</v>
      </c>
    </row>
    <row r="138" spans="1:15" ht="12.75" customHeight="1" x14ac:dyDescent="0.2">
      <c r="A138" s="8" t="s">
        <v>96</v>
      </c>
      <c r="B138" s="36">
        <v>4</v>
      </c>
      <c r="C138" s="39">
        <v>1</v>
      </c>
      <c r="D138" s="36">
        <v>100</v>
      </c>
      <c r="E138" s="36">
        <v>110</v>
      </c>
      <c r="F138" s="36">
        <v>2245</v>
      </c>
      <c r="G138" s="36">
        <v>113</v>
      </c>
      <c r="H138" s="36">
        <v>126</v>
      </c>
      <c r="I138" s="36">
        <v>23</v>
      </c>
      <c r="J138" s="36">
        <v>105</v>
      </c>
      <c r="K138" s="36">
        <v>30</v>
      </c>
      <c r="L138" s="37">
        <f>((F138)/(E138+F138+Jan!E138))</f>
        <v>0.91446028513238287</v>
      </c>
      <c r="M138" s="37">
        <f t="shared" si="13"/>
        <v>1.05</v>
      </c>
      <c r="N138" s="37">
        <f t="shared" si="14"/>
        <v>1.1000000000000001</v>
      </c>
      <c r="O138" s="38">
        <f t="shared" si="15"/>
        <v>0.21904761904761905</v>
      </c>
    </row>
    <row r="139" spans="1:15" ht="12.75" customHeight="1" x14ac:dyDescent="0.2">
      <c r="A139" s="8" t="s">
        <v>97</v>
      </c>
      <c r="B139" s="36">
        <v>3</v>
      </c>
      <c r="C139" s="36">
        <v>10</v>
      </c>
      <c r="D139" s="36">
        <v>123</v>
      </c>
      <c r="E139" s="36">
        <v>122</v>
      </c>
      <c r="F139" s="36">
        <v>2044</v>
      </c>
      <c r="G139" s="36">
        <v>137</v>
      </c>
      <c r="H139" s="36">
        <v>135</v>
      </c>
      <c r="I139" s="36">
        <v>17</v>
      </c>
      <c r="J139" s="36">
        <v>136</v>
      </c>
      <c r="K139" s="36">
        <v>58</v>
      </c>
      <c r="L139" s="37">
        <f>((F139)/(E139+F139+Jan!E139))</f>
        <v>0.92072072072072075</v>
      </c>
      <c r="M139" s="37">
        <f t="shared" si="13"/>
        <v>1.1056910569105691</v>
      </c>
      <c r="N139" s="37">
        <f t="shared" si="14"/>
        <v>0.99186991869918695</v>
      </c>
      <c r="O139" s="38">
        <f t="shared" si="15"/>
        <v>0.125</v>
      </c>
    </row>
    <row r="140" spans="1:15" ht="12.75" customHeight="1" x14ac:dyDescent="0.2">
      <c r="A140" s="8" t="s">
        <v>98</v>
      </c>
      <c r="B140" s="36">
        <v>9</v>
      </c>
      <c r="C140" s="36">
        <v>4</v>
      </c>
      <c r="D140" s="36">
        <v>26</v>
      </c>
      <c r="E140" s="36">
        <v>12</v>
      </c>
      <c r="F140" s="36">
        <v>1422</v>
      </c>
      <c r="G140" s="36">
        <v>211</v>
      </c>
      <c r="H140" s="36">
        <v>117</v>
      </c>
      <c r="I140" s="39">
        <v>0</v>
      </c>
      <c r="J140" s="36">
        <v>33</v>
      </c>
      <c r="K140" s="36">
        <v>32</v>
      </c>
      <c r="L140" s="37">
        <f>((F140)/(E140+F140+Jan!E140))</f>
        <v>0.96472184531886029</v>
      </c>
      <c r="M140" s="37">
        <f t="shared" si="13"/>
        <v>1.2692307692307692</v>
      </c>
      <c r="N140" s="37">
        <f t="shared" si="14"/>
        <v>0.46153846153846156</v>
      </c>
      <c r="O140" s="38" t="s">
        <v>16</v>
      </c>
    </row>
    <row r="141" spans="1:15" ht="15.75" customHeight="1" x14ac:dyDescent="0.2">
      <c r="A141" s="8" t="s">
        <v>99</v>
      </c>
      <c r="B141" s="36">
        <v>10</v>
      </c>
      <c r="C141" s="36">
        <v>11</v>
      </c>
      <c r="D141" s="36">
        <v>105</v>
      </c>
      <c r="E141" s="36">
        <v>74</v>
      </c>
      <c r="F141" s="36">
        <v>2394</v>
      </c>
      <c r="G141" s="36">
        <v>343</v>
      </c>
      <c r="H141" s="36">
        <v>149</v>
      </c>
      <c r="I141" s="36">
        <v>24</v>
      </c>
      <c r="J141" s="36">
        <v>80</v>
      </c>
      <c r="K141" s="36">
        <v>72</v>
      </c>
      <c r="L141" s="37">
        <f>((F141)/(E141+F141+Jan!E141))</f>
        <v>0.944006309148265</v>
      </c>
      <c r="M141" s="37">
        <f t="shared" si="13"/>
        <v>0.76190476190476186</v>
      </c>
      <c r="N141" s="37">
        <f t="shared" si="14"/>
        <v>0.70476190476190481</v>
      </c>
      <c r="O141" s="38">
        <f t="shared" ref="O141:O143" si="16">IF(J141=0,0%,I141/J141)</f>
        <v>0.3</v>
      </c>
    </row>
    <row r="142" spans="1:15" ht="15.75" customHeight="1" x14ac:dyDescent="0.2">
      <c r="A142" s="8" t="s">
        <v>100</v>
      </c>
      <c r="B142" s="36">
        <v>22</v>
      </c>
      <c r="C142" s="36">
        <v>34</v>
      </c>
      <c r="D142" s="36">
        <v>184</v>
      </c>
      <c r="E142" s="36">
        <v>187</v>
      </c>
      <c r="F142" s="36">
        <v>3205</v>
      </c>
      <c r="G142" s="36">
        <v>476</v>
      </c>
      <c r="H142" s="36">
        <v>260</v>
      </c>
      <c r="I142" s="36">
        <v>31</v>
      </c>
      <c r="J142" s="36">
        <v>174</v>
      </c>
      <c r="K142" s="36">
        <v>86</v>
      </c>
      <c r="L142" s="37">
        <f>((F142)/(E142+F142+Jan!E142))</f>
        <v>0.90844671201814053</v>
      </c>
      <c r="M142" s="37">
        <f t="shared" si="13"/>
        <v>0.94565217391304346</v>
      </c>
      <c r="N142" s="37">
        <f t="shared" si="14"/>
        <v>1.0163043478260869</v>
      </c>
      <c r="O142" s="38">
        <f t="shared" si="16"/>
        <v>0.17816091954022989</v>
      </c>
    </row>
    <row r="143" spans="1:15" ht="15.75" customHeight="1" x14ac:dyDescent="0.2">
      <c r="A143" s="8" t="s">
        <v>101</v>
      </c>
      <c r="B143" s="36">
        <v>7</v>
      </c>
      <c r="C143" s="36">
        <v>2</v>
      </c>
      <c r="D143" s="36">
        <v>70</v>
      </c>
      <c r="E143" s="36">
        <v>56</v>
      </c>
      <c r="F143" s="36">
        <v>1456</v>
      </c>
      <c r="G143" s="36">
        <v>224</v>
      </c>
      <c r="H143" s="36">
        <v>114</v>
      </c>
      <c r="I143" s="36">
        <v>13</v>
      </c>
      <c r="J143" s="36">
        <v>39</v>
      </c>
      <c r="K143" s="36">
        <v>59</v>
      </c>
      <c r="L143" s="37">
        <f>((F143)/(E143+F143+Jan!E143))</f>
        <v>0.93094629156010233</v>
      </c>
      <c r="M143" s="37">
        <f t="shared" si="13"/>
        <v>0.55714285714285716</v>
      </c>
      <c r="N143" s="37">
        <f t="shared" si="14"/>
        <v>0.8</v>
      </c>
      <c r="O143" s="38">
        <f t="shared" si="16"/>
        <v>0.33333333333333331</v>
      </c>
    </row>
    <row r="144" spans="1:15" ht="15.75" customHeight="1" x14ac:dyDescent="0.2">
      <c r="A144" s="8" t="s">
        <v>102</v>
      </c>
      <c r="B144" s="36">
        <v>7</v>
      </c>
      <c r="C144" s="36">
        <v>8</v>
      </c>
      <c r="D144" s="36">
        <v>79</v>
      </c>
      <c r="E144" s="36">
        <v>70</v>
      </c>
      <c r="F144" s="36">
        <v>1493</v>
      </c>
      <c r="G144" s="36">
        <v>253</v>
      </c>
      <c r="H144" s="36">
        <v>153</v>
      </c>
      <c r="I144" s="36">
        <v>10</v>
      </c>
      <c r="J144" s="36">
        <v>73</v>
      </c>
      <c r="K144" s="36">
        <v>37</v>
      </c>
      <c r="L144" s="37">
        <f>((F144)/(E144+F144+Jan!E144))</f>
        <v>0.92732919254658386</v>
      </c>
      <c r="M144" s="37">
        <f t="shared" si="13"/>
        <v>0.92405063291139244</v>
      </c>
      <c r="N144" s="37">
        <f t="shared" si="14"/>
        <v>0.88607594936708856</v>
      </c>
      <c r="O144" s="38">
        <f>IFERROR(IF(J144=0,0%,I144/J144),"0%")</f>
        <v>0.13698630136986301</v>
      </c>
    </row>
    <row r="145" spans="1:15" ht="15.75" customHeight="1" x14ac:dyDescent="0.2">
      <c r="A145" s="8" t="s">
        <v>103</v>
      </c>
      <c r="B145" s="36">
        <v>10</v>
      </c>
      <c r="C145" s="36">
        <v>1</v>
      </c>
      <c r="D145" s="36">
        <v>119</v>
      </c>
      <c r="E145" s="36">
        <v>106</v>
      </c>
      <c r="F145" s="36">
        <v>3727</v>
      </c>
      <c r="G145" s="36">
        <v>475</v>
      </c>
      <c r="H145" s="36">
        <v>270</v>
      </c>
      <c r="I145" s="36">
        <v>8</v>
      </c>
      <c r="J145" s="36">
        <v>119</v>
      </c>
      <c r="K145" s="36">
        <v>17</v>
      </c>
      <c r="L145" s="37">
        <f>((F145)/(E145+F145+Jan!E145))</f>
        <v>0.94021190716448033</v>
      </c>
      <c r="M145" s="37">
        <f t="shared" si="13"/>
        <v>1</v>
      </c>
      <c r="N145" s="37">
        <f t="shared" si="14"/>
        <v>0.89075630252100846</v>
      </c>
      <c r="O145" s="38">
        <f t="shared" ref="O145:O146" si="17">IF(J145=0,0%,I145/J145)</f>
        <v>6.7226890756302518E-2</v>
      </c>
    </row>
    <row r="146" spans="1:15" ht="15.75" customHeight="1" x14ac:dyDescent="0.2">
      <c r="A146" s="8" t="s">
        <v>104</v>
      </c>
      <c r="B146" s="36">
        <v>17</v>
      </c>
      <c r="C146" s="36">
        <v>12</v>
      </c>
      <c r="D146" s="36">
        <v>167</v>
      </c>
      <c r="E146" s="36">
        <v>225</v>
      </c>
      <c r="F146" s="36">
        <v>3440</v>
      </c>
      <c r="G146" s="36">
        <v>148</v>
      </c>
      <c r="H146" s="36">
        <v>216</v>
      </c>
      <c r="I146" s="36">
        <v>58</v>
      </c>
      <c r="J146" s="36">
        <v>176</v>
      </c>
      <c r="K146" s="36">
        <v>111</v>
      </c>
      <c r="L146" s="37">
        <f>((F146)/(E146+F146+Jan!E146))</f>
        <v>0.89958158995815896</v>
      </c>
      <c r="M146" s="37">
        <f t="shared" si="13"/>
        <v>1.0538922155688624</v>
      </c>
      <c r="N146" s="37">
        <f t="shared" si="14"/>
        <v>1.347305389221557</v>
      </c>
      <c r="O146" s="38">
        <f t="shared" si="17"/>
        <v>0.32954545454545453</v>
      </c>
    </row>
    <row r="147" spans="1:15" ht="15.75" customHeight="1" x14ac:dyDescent="0.2">
      <c r="A147" s="8" t="s">
        <v>105</v>
      </c>
      <c r="B147" s="36">
        <v>18</v>
      </c>
      <c r="C147" s="36">
        <v>12</v>
      </c>
      <c r="D147" s="36">
        <v>12</v>
      </c>
      <c r="E147" s="36">
        <v>29</v>
      </c>
      <c r="F147" s="36">
        <v>1465</v>
      </c>
      <c r="G147" s="36">
        <v>420</v>
      </c>
      <c r="H147" s="36">
        <v>201</v>
      </c>
      <c r="I147" s="39">
        <v>0</v>
      </c>
      <c r="J147" s="36">
        <v>11</v>
      </c>
      <c r="K147" s="36">
        <v>35</v>
      </c>
      <c r="L147" s="37">
        <f>((F147)/(E147+F147+Jan!E147))</f>
        <v>0.96508563899868249</v>
      </c>
      <c r="M147" s="37">
        <f t="shared" si="13"/>
        <v>0.91666666666666663</v>
      </c>
      <c r="N147" s="37">
        <f t="shared" si="14"/>
        <v>2.4166666666666665</v>
      </c>
      <c r="O147" s="38" t="s">
        <v>16</v>
      </c>
    </row>
    <row r="148" spans="1:15" ht="12.75" customHeight="1" x14ac:dyDescent="0.2">
      <c r="A148" s="8" t="s">
        <v>106</v>
      </c>
      <c r="B148" s="36">
        <v>2</v>
      </c>
      <c r="C148" s="36">
        <v>3</v>
      </c>
      <c r="D148" s="36">
        <v>88</v>
      </c>
      <c r="E148" s="36">
        <v>82</v>
      </c>
      <c r="F148" s="36">
        <v>1633</v>
      </c>
      <c r="G148" s="36">
        <v>239</v>
      </c>
      <c r="H148" s="36">
        <v>156</v>
      </c>
      <c r="I148" s="36">
        <v>4</v>
      </c>
      <c r="J148" s="36">
        <v>82</v>
      </c>
      <c r="K148" s="36">
        <v>13</v>
      </c>
      <c r="L148" s="37">
        <f>((F148)/(E148+F148+Jan!E148))</f>
        <v>0.91433370660694291</v>
      </c>
      <c r="M148" s="37">
        <f t="shared" si="13"/>
        <v>0.93181818181818177</v>
      </c>
      <c r="N148" s="37">
        <f t="shared" si="14"/>
        <v>0.93181818181818177</v>
      </c>
      <c r="O148" s="38">
        <f t="shared" ref="O148:O149" si="18">IF(J148=0,0%,I148/J148)</f>
        <v>4.878048780487805E-2</v>
      </c>
    </row>
    <row r="149" spans="1:15" ht="12.75" customHeight="1" x14ac:dyDescent="0.2">
      <c r="A149" s="8" t="s">
        <v>107</v>
      </c>
      <c r="B149" s="36">
        <v>8</v>
      </c>
      <c r="C149" s="36">
        <v>1</v>
      </c>
      <c r="D149" s="36">
        <v>102</v>
      </c>
      <c r="E149" s="36">
        <v>72</v>
      </c>
      <c r="F149" s="36">
        <v>1984</v>
      </c>
      <c r="G149" s="36">
        <v>196</v>
      </c>
      <c r="H149" s="36">
        <v>184</v>
      </c>
      <c r="I149" s="36">
        <v>18</v>
      </c>
      <c r="J149" s="36">
        <v>137</v>
      </c>
      <c r="K149" s="36">
        <v>73</v>
      </c>
      <c r="L149" s="37">
        <f>((F149)/(E149+F149+Jan!E149))</f>
        <v>0.93408662900188322</v>
      </c>
      <c r="M149" s="37">
        <f t="shared" si="13"/>
        <v>1.3431372549019607</v>
      </c>
      <c r="N149" s="37">
        <f t="shared" si="14"/>
        <v>0.70588235294117652</v>
      </c>
      <c r="O149" s="38">
        <f t="shared" si="18"/>
        <v>0.13138686131386862</v>
      </c>
    </row>
    <row r="150" spans="1:15" ht="12.75" customHeight="1" x14ac:dyDescent="0.2">
      <c r="A150" s="8" t="s">
        <v>108</v>
      </c>
      <c r="B150" s="36">
        <v>12</v>
      </c>
      <c r="C150" s="36">
        <v>5</v>
      </c>
      <c r="D150" s="36">
        <v>43</v>
      </c>
      <c r="E150" s="36">
        <v>18</v>
      </c>
      <c r="F150" s="36">
        <v>715</v>
      </c>
      <c r="G150" s="36">
        <v>164</v>
      </c>
      <c r="H150" s="36">
        <v>106</v>
      </c>
      <c r="I150" s="36">
        <v>0</v>
      </c>
      <c r="J150" s="36">
        <v>14</v>
      </c>
      <c r="K150" s="36">
        <v>17</v>
      </c>
      <c r="L150" s="37">
        <f>((F150)/(E150+F150+Jan!E150))</f>
        <v>0.96621621621621623</v>
      </c>
      <c r="M150" s="37">
        <f t="shared" si="13"/>
        <v>0.32558139534883723</v>
      </c>
      <c r="N150" s="37">
        <f t="shared" si="14"/>
        <v>0.41860465116279072</v>
      </c>
      <c r="O150" s="38" t="s">
        <v>16</v>
      </c>
    </row>
    <row r="151" spans="1:15" ht="15.75" customHeight="1" x14ac:dyDescent="0.2">
      <c r="A151" s="8" t="s">
        <v>109</v>
      </c>
      <c r="B151" s="36">
        <v>10</v>
      </c>
      <c r="C151" s="36">
        <v>9</v>
      </c>
      <c r="D151" s="36">
        <v>144</v>
      </c>
      <c r="E151" s="36">
        <v>123</v>
      </c>
      <c r="F151" s="36">
        <v>2662</v>
      </c>
      <c r="G151" s="36">
        <v>385</v>
      </c>
      <c r="H151" s="36">
        <v>194</v>
      </c>
      <c r="I151" s="36">
        <v>6</v>
      </c>
      <c r="J151" s="36">
        <v>96</v>
      </c>
      <c r="K151" s="36">
        <v>81</v>
      </c>
      <c r="L151" s="37">
        <f>((F151)/(E151+F151+Jan!E151))</f>
        <v>0.91824767161090026</v>
      </c>
      <c r="M151" s="37">
        <f t="shared" si="13"/>
        <v>0.66666666666666663</v>
      </c>
      <c r="N151" s="37">
        <f t="shared" si="14"/>
        <v>0.85416666666666663</v>
      </c>
      <c r="O151" s="38">
        <f t="shared" ref="O151:O156" si="19">IF(J151=0,0%,I151/J151)</f>
        <v>6.25E-2</v>
      </c>
    </row>
    <row r="152" spans="1:15" ht="15.75" customHeight="1" x14ac:dyDescent="0.2">
      <c r="A152" s="8" t="s">
        <v>110</v>
      </c>
      <c r="B152" s="36">
        <v>14</v>
      </c>
      <c r="C152" s="36">
        <v>12</v>
      </c>
      <c r="D152" s="36">
        <v>140</v>
      </c>
      <c r="E152" s="36">
        <v>88</v>
      </c>
      <c r="F152" s="36">
        <v>2846</v>
      </c>
      <c r="G152" s="36">
        <v>463</v>
      </c>
      <c r="H152" s="36">
        <v>144</v>
      </c>
      <c r="I152" s="36">
        <v>10</v>
      </c>
      <c r="J152" s="36">
        <v>66</v>
      </c>
      <c r="K152" s="36">
        <v>23</v>
      </c>
      <c r="L152" s="37">
        <f>((F152)/(E152+F152+Jan!E152))</f>
        <v>0.93618421052631584</v>
      </c>
      <c r="M152" s="37">
        <f t="shared" si="13"/>
        <v>0.47142857142857142</v>
      </c>
      <c r="N152" s="37">
        <f t="shared" si="14"/>
        <v>0.62857142857142856</v>
      </c>
      <c r="O152" s="38">
        <f t="shared" si="19"/>
        <v>0.15151515151515152</v>
      </c>
    </row>
    <row r="153" spans="1:15" ht="15.75" customHeight="1" x14ac:dyDescent="0.2">
      <c r="A153" s="8" t="s">
        <v>111</v>
      </c>
      <c r="B153" s="36">
        <v>10</v>
      </c>
      <c r="C153" s="36">
        <v>2</v>
      </c>
      <c r="D153" s="36">
        <v>76</v>
      </c>
      <c r="E153" s="36">
        <v>76</v>
      </c>
      <c r="F153" s="36">
        <v>2167</v>
      </c>
      <c r="G153" s="36">
        <v>223</v>
      </c>
      <c r="H153" s="36">
        <v>143</v>
      </c>
      <c r="I153" s="36">
        <v>30</v>
      </c>
      <c r="J153" s="36">
        <v>122</v>
      </c>
      <c r="K153" s="36">
        <v>77</v>
      </c>
      <c r="L153" s="37">
        <f>((F153)/(E153+F153+Jan!E153))</f>
        <v>0.93687851275399914</v>
      </c>
      <c r="M153" s="37">
        <f t="shared" si="13"/>
        <v>1.6052631578947369</v>
      </c>
      <c r="N153" s="37">
        <f t="shared" si="14"/>
        <v>1</v>
      </c>
      <c r="O153" s="38">
        <f t="shared" si="19"/>
        <v>0.24590163934426229</v>
      </c>
    </row>
    <row r="154" spans="1:15" ht="24.75" customHeight="1" x14ac:dyDescent="0.2">
      <c r="A154" s="8" t="s">
        <v>112</v>
      </c>
      <c r="B154" s="36">
        <v>16</v>
      </c>
      <c r="C154" s="36">
        <v>3</v>
      </c>
      <c r="D154" s="36">
        <v>52</v>
      </c>
      <c r="E154" s="36">
        <v>69</v>
      </c>
      <c r="F154" s="36">
        <v>904</v>
      </c>
      <c r="G154" s="36">
        <v>0</v>
      </c>
      <c r="H154" s="36">
        <v>224</v>
      </c>
      <c r="I154" s="36">
        <v>4</v>
      </c>
      <c r="J154" s="36">
        <v>76</v>
      </c>
      <c r="K154" s="36">
        <v>9</v>
      </c>
      <c r="L154" s="37">
        <f>((F154)/(E154+F154+Jan!E154))</f>
        <v>0.89504950495049507</v>
      </c>
      <c r="M154" s="37">
        <f t="shared" si="13"/>
        <v>1.4615384615384615</v>
      </c>
      <c r="N154" s="37">
        <f t="shared" si="14"/>
        <v>1.3269230769230769</v>
      </c>
      <c r="O154" s="38">
        <f t="shared" si="19"/>
        <v>5.2631578947368418E-2</v>
      </c>
    </row>
    <row r="155" spans="1:15" ht="24.75" customHeight="1" x14ac:dyDescent="0.2">
      <c r="A155" s="8" t="s">
        <v>113</v>
      </c>
      <c r="B155" s="36">
        <v>6</v>
      </c>
      <c r="C155" s="36">
        <v>10</v>
      </c>
      <c r="D155" s="36">
        <v>64</v>
      </c>
      <c r="E155" s="36">
        <v>82</v>
      </c>
      <c r="F155" s="36">
        <v>1193</v>
      </c>
      <c r="G155" s="36">
        <v>160</v>
      </c>
      <c r="H155" s="36">
        <v>133</v>
      </c>
      <c r="I155" s="36">
        <v>25</v>
      </c>
      <c r="J155" s="36">
        <v>76</v>
      </c>
      <c r="K155" s="36">
        <v>3</v>
      </c>
      <c r="L155" s="37">
        <f>((F155)/(E155+F155+Jan!E155))</f>
        <v>0.88501483679525228</v>
      </c>
      <c r="M155" s="37">
        <f t="shared" si="13"/>
        <v>1.1875</v>
      </c>
      <c r="N155" s="37">
        <f t="shared" si="14"/>
        <v>1.28125</v>
      </c>
      <c r="O155" s="38">
        <f t="shared" si="19"/>
        <v>0.32894736842105265</v>
      </c>
    </row>
    <row r="156" spans="1:15" ht="24.75" customHeight="1" x14ac:dyDescent="0.2">
      <c r="A156" s="8" t="s">
        <v>114</v>
      </c>
      <c r="B156" s="36">
        <v>4</v>
      </c>
      <c r="C156" s="36">
        <v>4</v>
      </c>
      <c r="D156" s="36">
        <v>75</v>
      </c>
      <c r="E156" s="36">
        <v>90</v>
      </c>
      <c r="F156" s="36">
        <v>1527</v>
      </c>
      <c r="G156" s="36">
        <v>310</v>
      </c>
      <c r="H156" s="36">
        <v>173</v>
      </c>
      <c r="I156" s="36">
        <v>15</v>
      </c>
      <c r="J156" s="36">
        <v>103</v>
      </c>
      <c r="K156" s="36">
        <v>4</v>
      </c>
      <c r="L156" s="37">
        <f>((F156)/(E156+F156+Jan!E156))</f>
        <v>0.90623145400593474</v>
      </c>
      <c r="M156" s="37">
        <f t="shared" si="13"/>
        <v>1.3733333333333333</v>
      </c>
      <c r="N156" s="37">
        <f t="shared" si="14"/>
        <v>1.2</v>
      </c>
      <c r="O156" s="38">
        <f t="shared" si="19"/>
        <v>0.14563106796116504</v>
      </c>
    </row>
    <row r="157" spans="1:15" ht="24.75" customHeight="1" x14ac:dyDescent="0.2">
      <c r="A157" s="8" t="s">
        <v>115</v>
      </c>
      <c r="B157" s="36">
        <v>16</v>
      </c>
      <c r="C157" s="36">
        <v>6</v>
      </c>
      <c r="D157" s="36">
        <v>60</v>
      </c>
      <c r="E157" s="36">
        <v>19</v>
      </c>
      <c r="F157" s="36">
        <v>918</v>
      </c>
      <c r="G157" s="36">
        <v>255</v>
      </c>
      <c r="H157" s="36">
        <v>111</v>
      </c>
      <c r="I157" s="39">
        <v>0</v>
      </c>
      <c r="J157" s="36">
        <v>18</v>
      </c>
      <c r="K157" s="36">
        <v>25</v>
      </c>
      <c r="L157" s="37">
        <f>((F157)/(E157+F157+Jan!E157))</f>
        <v>0.9642857142857143</v>
      </c>
      <c r="M157" s="37">
        <f t="shared" si="13"/>
        <v>0.3</v>
      </c>
      <c r="N157" s="37">
        <f t="shared" si="14"/>
        <v>0.31666666666666665</v>
      </c>
      <c r="O157" s="38" t="s">
        <v>16</v>
      </c>
    </row>
    <row r="158" spans="1:15" ht="22.5" customHeight="1" x14ac:dyDescent="0.2">
      <c r="A158" s="8" t="s">
        <v>116</v>
      </c>
      <c r="B158" s="36">
        <v>6</v>
      </c>
      <c r="C158" s="36">
        <v>5</v>
      </c>
      <c r="D158" s="36">
        <v>61</v>
      </c>
      <c r="E158" s="36">
        <v>75</v>
      </c>
      <c r="F158" s="36">
        <v>1795</v>
      </c>
      <c r="G158" s="36">
        <v>300</v>
      </c>
      <c r="H158" s="36">
        <v>138</v>
      </c>
      <c r="I158" s="36">
        <v>3</v>
      </c>
      <c r="J158" s="36">
        <v>106</v>
      </c>
      <c r="K158" s="36">
        <v>52</v>
      </c>
      <c r="L158" s="37">
        <f>((F158)/(E158+F158+Jan!E158))</f>
        <v>0.92908902691511386</v>
      </c>
      <c r="M158" s="37">
        <f t="shared" si="13"/>
        <v>1.7377049180327868</v>
      </c>
      <c r="N158" s="37">
        <f t="shared" si="14"/>
        <v>1.2295081967213115</v>
      </c>
      <c r="O158" s="38">
        <f t="shared" ref="O158:O159" si="20">IF(J158=0,0%,I158/J158)</f>
        <v>2.8301886792452831E-2</v>
      </c>
    </row>
    <row r="159" spans="1:15" ht="22.5" customHeight="1" x14ac:dyDescent="0.2">
      <c r="A159" s="8" t="s">
        <v>117</v>
      </c>
      <c r="B159" s="36">
        <v>10</v>
      </c>
      <c r="C159" s="36">
        <v>10</v>
      </c>
      <c r="D159" s="36">
        <v>93</v>
      </c>
      <c r="E159" s="36">
        <v>98</v>
      </c>
      <c r="F159" s="36">
        <v>4327</v>
      </c>
      <c r="G159" s="36">
        <v>259</v>
      </c>
      <c r="H159" s="36">
        <v>76</v>
      </c>
      <c r="I159" s="36">
        <v>4</v>
      </c>
      <c r="J159" s="36">
        <v>48</v>
      </c>
      <c r="K159" s="36">
        <v>17</v>
      </c>
      <c r="L159" s="37">
        <f>((F159)/(E159+F159+Jan!E159))</f>
        <v>0.96541722445336908</v>
      </c>
      <c r="M159" s="37">
        <f t="shared" si="13"/>
        <v>0.5161290322580645</v>
      </c>
      <c r="N159" s="37">
        <f t="shared" si="14"/>
        <v>1.053763440860215</v>
      </c>
      <c r="O159" s="38">
        <f t="shared" si="20"/>
        <v>8.3333333333333329E-2</v>
      </c>
    </row>
    <row r="160" spans="1:15" ht="22.5" customHeight="1" x14ac:dyDescent="0.2">
      <c r="A160" s="8" t="s">
        <v>118</v>
      </c>
      <c r="B160" s="36">
        <v>17</v>
      </c>
      <c r="C160" s="36">
        <v>12</v>
      </c>
      <c r="D160" s="39">
        <v>66</v>
      </c>
      <c r="E160" s="36">
        <v>34</v>
      </c>
      <c r="F160" s="36">
        <v>868</v>
      </c>
      <c r="G160" s="36">
        <v>180</v>
      </c>
      <c r="H160" s="36">
        <v>147</v>
      </c>
      <c r="I160" s="39">
        <v>4</v>
      </c>
      <c r="J160" s="36">
        <v>11</v>
      </c>
      <c r="K160" s="36">
        <v>53</v>
      </c>
      <c r="L160" s="37">
        <f>((F160)/(E160+F160+Jan!E160))</f>
        <v>0.94347826086956521</v>
      </c>
      <c r="M160" s="37">
        <f t="shared" si="13"/>
        <v>0.16666666666666666</v>
      </c>
      <c r="N160" s="37">
        <f t="shared" si="14"/>
        <v>0.51515151515151514</v>
      </c>
      <c r="O160" s="38" t="s">
        <v>16</v>
      </c>
    </row>
    <row r="161" spans="1:15" ht="17.25" customHeight="1" x14ac:dyDescent="0.2">
      <c r="A161" s="8" t="s">
        <v>119</v>
      </c>
      <c r="B161" s="36">
        <v>14</v>
      </c>
      <c r="C161" s="36">
        <v>11</v>
      </c>
      <c r="D161" s="36">
        <v>179</v>
      </c>
      <c r="E161" s="36">
        <v>60</v>
      </c>
      <c r="F161" s="36">
        <v>2100</v>
      </c>
      <c r="G161" s="36">
        <v>351</v>
      </c>
      <c r="H161" s="36">
        <v>309</v>
      </c>
      <c r="I161" s="36">
        <v>21</v>
      </c>
      <c r="J161" s="36">
        <v>68</v>
      </c>
      <c r="K161" s="36">
        <v>55</v>
      </c>
      <c r="L161" s="37">
        <f>((F161)/(E161+F161+Jan!E161))</f>
        <v>0.9610983981693364</v>
      </c>
      <c r="M161" s="37">
        <f t="shared" si="13"/>
        <v>0.37988826815642457</v>
      </c>
      <c r="N161" s="37">
        <f t="shared" si="14"/>
        <v>0.33519553072625696</v>
      </c>
      <c r="O161" s="38">
        <f t="shared" ref="O161:O162" si="21">IF(J161=0,0%,I161/J161)</f>
        <v>0.30882352941176472</v>
      </c>
    </row>
    <row r="162" spans="1:15" ht="17.25" customHeight="1" x14ac:dyDescent="0.2">
      <c r="A162" s="14" t="s">
        <v>120</v>
      </c>
      <c r="B162" s="15">
        <f t="shared" ref="B162:K162" si="22">SUM(B124:B161)</f>
        <v>414</v>
      </c>
      <c r="C162" s="15">
        <f t="shared" si="22"/>
        <v>384</v>
      </c>
      <c r="D162" s="15">
        <f t="shared" si="22"/>
        <v>4030</v>
      </c>
      <c r="E162" s="15">
        <f t="shared" si="22"/>
        <v>3327</v>
      </c>
      <c r="F162" s="15">
        <f t="shared" si="22"/>
        <v>93978</v>
      </c>
      <c r="G162" s="15">
        <f t="shared" si="22"/>
        <v>10846</v>
      </c>
      <c r="H162" s="15">
        <f t="shared" si="22"/>
        <v>6750</v>
      </c>
      <c r="I162" s="15">
        <f t="shared" si="22"/>
        <v>611</v>
      </c>
      <c r="J162" s="15">
        <f t="shared" si="22"/>
        <v>3760</v>
      </c>
      <c r="K162" s="15">
        <f t="shared" si="22"/>
        <v>1798</v>
      </c>
      <c r="L162" s="16">
        <f>((F162)/(E162+F162+Jan!E162))</f>
        <v>0.93833496415520101</v>
      </c>
      <c r="M162" s="16">
        <f t="shared" si="13"/>
        <v>0.9330024813895782</v>
      </c>
      <c r="N162" s="17">
        <f t="shared" si="14"/>
        <v>0.82555831265508683</v>
      </c>
      <c r="O162" s="17">
        <f t="shared" si="21"/>
        <v>0.16250000000000001</v>
      </c>
    </row>
    <row r="163" spans="1:15" ht="132" customHeight="1" x14ac:dyDescent="0.2">
      <c r="A163" s="4" t="s">
        <v>121</v>
      </c>
      <c r="B163" s="5" t="s">
        <v>1</v>
      </c>
      <c r="C163" s="5" t="s">
        <v>2</v>
      </c>
      <c r="D163" s="5" t="s">
        <v>3</v>
      </c>
      <c r="E163" s="5" t="s">
        <v>4</v>
      </c>
      <c r="F163" s="5" t="s">
        <v>5</v>
      </c>
      <c r="G163" s="5" t="s">
        <v>6</v>
      </c>
      <c r="H163" s="5" t="s">
        <v>7</v>
      </c>
      <c r="I163" s="5" t="s">
        <v>8</v>
      </c>
      <c r="J163" s="5" t="s">
        <v>9</v>
      </c>
      <c r="K163" s="5" t="s">
        <v>10</v>
      </c>
      <c r="L163" s="6" t="s">
        <v>11</v>
      </c>
      <c r="M163" s="6" t="s">
        <v>12</v>
      </c>
      <c r="N163" s="6" t="s">
        <v>13</v>
      </c>
      <c r="O163" s="7" t="s">
        <v>14</v>
      </c>
    </row>
    <row r="164" spans="1:15" ht="17.25" customHeight="1" x14ac:dyDescent="0.2">
      <c r="A164" s="8" t="s">
        <v>122</v>
      </c>
      <c r="B164" s="52">
        <v>9</v>
      </c>
      <c r="C164" s="36">
        <v>8</v>
      </c>
      <c r="D164" s="36">
        <v>70</v>
      </c>
      <c r="E164" s="36">
        <v>90</v>
      </c>
      <c r="F164" s="53">
        <v>1320</v>
      </c>
      <c r="G164" s="36">
        <v>186</v>
      </c>
      <c r="H164" s="36">
        <v>119</v>
      </c>
      <c r="I164" s="36">
        <v>25</v>
      </c>
      <c r="J164" s="36">
        <v>103</v>
      </c>
      <c r="K164" s="36">
        <v>76</v>
      </c>
      <c r="L164" s="37">
        <f>((F164)/(E164+F164+Jan!E164))</f>
        <v>0.91097308488612838</v>
      </c>
      <c r="M164" s="37">
        <f t="shared" ref="M164:M193" si="23">IF(D164=0,0%,(J164)/D164)</f>
        <v>1.4714285714285715</v>
      </c>
      <c r="N164" s="37">
        <f t="shared" ref="N164:N193" si="24">IF(D164=0,0%,(E164)/D164)</f>
        <v>1.2857142857142858</v>
      </c>
      <c r="O164" s="38">
        <f t="shared" ref="O164:O193" si="25">IF(J164=0,0%,I164/J164)</f>
        <v>0.24271844660194175</v>
      </c>
    </row>
    <row r="165" spans="1:15" ht="17.25" customHeight="1" x14ac:dyDescent="0.2">
      <c r="A165" s="8" t="s">
        <v>123</v>
      </c>
      <c r="B165" s="52">
        <v>6</v>
      </c>
      <c r="C165" s="36">
        <v>6</v>
      </c>
      <c r="D165" s="36">
        <v>60</v>
      </c>
      <c r="E165" s="36">
        <v>27</v>
      </c>
      <c r="F165" s="53">
        <v>2488</v>
      </c>
      <c r="G165" s="36">
        <v>143</v>
      </c>
      <c r="H165" s="36">
        <v>128</v>
      </c>
      <c r="I165" s="36">
        <v>0</v>
      </c>
      <c r="J165" s="36">
        <v>22</v>
      </c>
      <c r="K165" s="36">
        <v>29</v>
      </c>
      <c r="L165" s="37">
        <f>((F165)/(E165+F165+Jan!E165))</f>
        <v>0.96734059097978231</v>
      </c>
      <c r="M165" s="37">
        <f t="shared" si="23"/>
        <v>0.36666666666666664</v>
      </c>
      <c r="N165" s="37">
        <f t="shared" si="24"/>
        <v>0.45</v>
      </c>
      <c r="O165" s="38">
        <f t="shared" si="25"/>
        <v>0</v>
      </c>
    </row>
    <row r="166" spans="1:15" ht="17.25" customHeight="1" x14ac:dyDescent="0.2">
      <c r="A166" s="8" t="s">
        <v>124</v>
      </c>
      <c r="B166" s="52">
        <v>3</v>
      </c>
      <c r="C166" s="36">
        <v>5</v>
      </c>
      <c r="D166" s="36">
        <v>96</v>
      </c>
      <c r="E166" s="36">
        <v>59</v>
      </c>
      <c r="F166" s="53">
        <v>1774</v>
      </c>
      <c r="G166" s="36">
        <v>286</v>
      </c>
      <c r="H166" s="36">
        <v>222</v>
      </c>
      <c r="I166" s="39">
        <v>24</v>
      </c>
      <c r="J166" s="36">
        <v>118</v>
      </c>
      <c r="K166" s="36">
        <v>53</v>
      </c>
      <c r="L166" s="37">
        <f>((F166)/(E166+F166+Jan!E166))</f>
        <v>0.93614775725593669</v>
      </c>
      <c r="M166" s="37">
        <f t="shared" si="23"/>
        <v>1.2291666666666667</v>
      </c>
      <c r="N166" s="37">
        <f t="shared" si="24"/>
        <v>0.61458333333333337</v>
      </c>
      <c r="O166" s="38">
        <f t="shared" si="25"/>
        <v>0.20338983050847459</v>
      </c>
    </row>
    <row r="167" spans="1:15" ht="17.25" customHeight="1" x14ac:dyDescent="0.2">
      <c r="A167" s="8" t="s">
        <v>125</v>
      </c>
      <c r="B167" s="52">
        <v>12</v>
      </c>
      <c r="C167" s="36">
        <v>8</v>
      </c>
      <c r="D167" s="36">
        <v>77</v>
      </c>
      <c r="E167" s="36">
        <v>67</v>
      </c>
      <c r="F167" s="53">
        <v>1438</v>
      </c>
      <c r="G167" s="36">
        <v>210</v>
      </c>
      <c r="H167" s="36">
        <v>102</v>
      </c>
      <c r="I167" s="36">
        <v>9</v>
      </c>
      <c r="J167" s="36">
        <v>62</v>
      </c>
      <c r="K167" s="36">
        <v>24</v>
      </c>
      <c r="L167" s="37">
        <f>((F167)/(E167+F167+Jan!E167))</f>
        <v>0.93014230271668819</v>
      </c>
      <c r="M167" s="37">
        <f t="shared" si="23"/>
        <v>0.80519480519480524</v>
      </c>
      <c r="N167" s="37">
        <f t="shared" si="24"/>
        <v>0.87012987012987009</v>
      </c>
      <c r="O167" s="38">
        <f t="shared" si="25"/>
        <v>0.14516129032258066</v>
      </c>
    </row>
    <row r="168" spans="1:15" ht="17.25" customHeight="1" x14ac:dyDescent="0.2">
      <c r="A168" s="8" t="s">
        <v>126</v>
      </c>
      <c r="B168" s="52">
        <v>7</v>
      </c>
      <c r="C168" s="36">
        <v>9</v>
      </c>
      <c r="D168" s="36">
        <v>189</v>
      </c>
      <c r="E168" s="36">
        <v>217</v>
      </c>
      <c r="F168" s="53">
        <v>1756</v>
      </c>
      <c r="G168" s="36">
        <v>226</v>
      </c>
      <c r="H168" s="36">
        <v>583</v>
      </c>
      <c r="I168" s="36">
        <v>33</v>
      </c>
      <c r="J168" s="36">
        <v>234</v>
      </c>
      <c r="K168" s="36">
        <v>76</v>
      </c>
      <c r="L168" s="37">
        <f>((F168)/(E168+F168+Jan!E168))</f>
        <v>0.82518796992481203</v>
      </c>
      <c r="M168" s="37">
        <f t="shared" si="23"/>
        <v>1.2380952380952381</v>
      </c>
      <c r="N168" s="37">
        <f t="shared" si="24"/>
        <v>1.1481481481481481</v>
      </c>
      <c r="O168" s="38">
        <f t="shared" si="25"/>
        <v>0.14102564102564102</v>
      </c>
    </row>
    <row r="169" spans="1:15" ht="17.25" customHeight="1" x14ac:dyDescent="0.2">
      <c r="A169" s="8" t="s">
        <v>127</v>
      </c>
      <c r="B169" s="52">
        <v>9</v>
      </c>
      <c r="C169" s="36">
        <v>6</v>
      </c>
      <c r="D169" s="36">
        <v>72</v>
      </c>
      <c r="E169" s="36">
        <v>34</v>
      </c>
      <c r="F169" s="53">
        <v>1705</v>
      </c>
      <c r="G169" s="36">
        <v>216</v>
      </c>
      <c r="H169" s="36">
        <v>184</v>
      </c>
      <c r="I169" s="36">
        <v>8</v>
      </c>
      <c r="J169" s="36">
        <v>78</v>
      </c>
      <c r="K169" s="36">
        <v>48</v>
      </c>
      <c r="L169" s="37">
        <f>((F169)/(E169+F169+Jan!E169))</f>
        <v>0.96600566572237956</v>
      </c>
      <c r="M169" s="37">
        <f t="shared" si="23"/>
        <v>1.0833333333333333</v>
      </c>
      <c r="N169" s="37">
        <f t="shared" si="24"/>
        <v>0.47222222222222221</v>
      </c>
      <c r="O169" s="38">
        <f t="shared" si="25"/>
        <v>0.10256410256410256</v>
      </c>
    </row>
    <row r="170" spans="1:15" ht="17.25" customHeight="1" x14ac:dyDescent="0.2">
      <c r="A170" s="8" t="s">
        <v>128</v>
      </c>
      <c r="B170" s="52">
        <v>12</v>
      </c>
      <c r="C170" s="36">
        <v>13</v>
      </c>
      <c r="D170" s="36">
        <v>121</v>
      </c>
      <c r="E170" s="36">
        <v>87</v>
      </c>
      <c r="F170" s="53">
        <v>1898</v>
      </c>
      <c r="G170" s="36">
        <v>295</v>
      </c>
      <c r="H170" s="36">
        <v>182</v>
      </c>
      <c r="I170" s="36">
        <v>12</v>
      </c>
      <c r="J170" s="36">
        <v>57</v>
      </c>
      <c r="K170" s="36">
        <v>93</v>
      </c>
      <c r="L170" s="37">
        <f>((F170)/(E170+F170+Jan!E170))</f>
        <v>0.90337934316991908</v>
      </c>
      <c r="M170" s="37">
        <f t="shared" si="23"/>
        <v>0.47107438016528924</v>
      </c>
      <c r="N170" s="37">
        <f t="shared" si="24"/>
        <v>0.71900826446280997</v>
      </c>
      <c r="O170" s="38">
        <f t="shared" si="25"/>
        <v>0.21052631578947367</v>
      </c>
    </row>
    <row r="171" spans="1:15" ht="17.25" customHeight="1" x14ac:dyDescent="0.2">
      <c r="A171" s="8" t="s">
        <v>129</v>
      </c>
      <c r="B171" s="52">
        <v>24</v>
      </c>
      <c r="C171" s="36">
        <v>8</v>
      </c>
      <c r="D171" s="36">
        <v>126</v>
      </c>
      <c r="E171" s="36">
        <v>46</v>
      </c>
      <c r="F171" s="53">
        <v>2838</v>
      </c>
      <c r="G171" s="36">
        <v>452</v>
      </c>
      <c r="H171" s="36">
        <v>154</v>
      </c>
      <c r="I171" s="36">
        <v>9</v>
      </c>
      <c r="J171" s="36">
        <v>78</v>
      </c>
      <c r="K171" s="36">
        <v>50</v>
      </c>
      <c r="L171" s="37">
        <f>((F171)/(E171+F171+Jan!E171))</f>
        <v>0.96236012207527977</v>
      </c>
      <c r="M171" s="37">
        <f t="shared" si="23"/>
        <v>0.61904761904761907</v>
      </c>
      <c r="N171" s="37">
        <f t="shared" si="24"/>
        <v>0.36507936507936506</v>
      </c>
      <c r="O171" s="38">
        <f t="shared" si="25"/>
        <v>0.11538461538461539</v>
      </c>
    </row>
    <row r="172" spans="1:15" ht="17.25" customHeight="1" x14ac:dyDescent="0.2">
      <c r="A172" s="8" t="s">
        <v>130</v>
      </c>
      <c r="B172" s="52">
        <v>3</v>
      </c>
      <c r="C172" s="36">
        <v>3</v>
      </c>
      <c r="D172" s="36">
        <v>104</v>
      </c>
      <c r="E172" s="36">
        <v>65</v>
      </c>
      <c r="F172" s="53">
        <v>2688</v>
      </c>
      <c r="G172" s="36">
        <v>162</v>
      </c>
      <c r="H172" s="36">
        <v>145</v>
      </c>
      <c r="I172" s="36">
        <v>10</v>
      </c>
      <c r="J172" s="36">
        <v>55</v>
      </c>
      <c r="K172" s="36">
        <v>8</v>
      </c>
      <c r="L172" s="37">
        <f>((F172)/(E172+F172+Jan!E172))</f>
        <v>0.93268563497571133</v>
      </c>
      <c r="M172" s="37">
        <f t="shared" si="23"/>
        <v>0.52884615384615385</v>
      </c>
      <c r="N172" s="37">
        <f t="shared" si="24"/>
        <v>0.625</v>
      </c>
      <c r="O172" s="38">
        <f t="shared" si="25"/>
        <v>0.18181818181818182</v>
      </c>
    </row>
    <row r="173" spans="1:15" ht="17.25" customHeight="1" x14ac:dyDescent="0.2">
      <c r="A173" s="8" t="s">
        <v>131</v>
      </c>
      <c r="B173" s="52">
        <v>7</v>
      </c>
      <c r="C173" s="36">
        <v>8</v>
      </c>
      <c r="D173" s="36">
        <v>63</v>
      </c>
      <c r="E173" s="36">
        <v>59</v>
      </c>
      <c r="F173" s="53">
        <v>2003</v>
      </c>
      <c r="G173" s="36">
        <v>76</v>
      </c>
      <c r="H173" s="36">
        <v>106</v>
      </c>
      <c r="I173" s="36">
        <v>16</v>
      </c>
      <c r="J173" s="36">
        <v>72</v>
      </c>
      <c r="K173" s="36">
        <v>48</v>
      </c>
      <c r="L173" s="37">
        <f>((F173)/(E173+F173+Jan!E173))</f>
        <v>0.91838606143970658</v>
      </c>
      <c r="M173" s="37">
        <f t="shared" si="23"/>
        <v>1.1428571428571428</v>
      </c>
      <c r="N173" s="37">
        <f t="shared" si="24"/>
        <v>0.93650793650793651</v>
      </c>
      <c r="O173" s="38">
        <f t="shared" si="25"/>
        <v>0.22222222222222221</v>
      </c>
    </row>
    <row r="174" spans="1:15" ht="17.25" customHeight="1" x14ac:dyDescent="0.2">
      <c r="A174" s="8" t="s">
        <v>132</v>
      </c>
      <c r="B174" s="52">
        <v>8</v>
      </c>
      <c r="C174" s="36">
        <v>7</v>
      </c>
      <c r="D174" s="36">
        <v>54</v>
      </c>
      <c r="E174" s="36">
        <v>101</v>
      </c>
      <c r="F174" s="53">
        <v>2714</v>
      </c>
      <c r="G174" s="36">
        <v>169</v>
      </c>
      <c r="H174" s="36">
        <v>116</v>
      </c>
      <c r="I174" s="36">
        <v>10</v>
      </c>
      <c r="J174" s="36">
        <v>75</v>
      </c>
      <c r="K174" s="36">
        <v>54</v>
      </c>
      <c r="L174" s="37">
        <f>((F174)/(E174+F174+Jan!E174))</f>
        <v>0.95161290322580649</v>
      </c>
      <c r="M174" s="37">
        <f t="shared" si="23"/>
        <v>1.3888888888888888</v>
      </c>
      <c r="N174" s="37">
        <f t="shared" si="24"/>
        <v>1.8703703703703705</v>
      </c>
      <c r="O174" s="38">
        <f t="shared" si="25"/>
        <v>0.13333333333333333</v>
      </c>
    </row>
    <row r="175" spans="1:15" ht="17.25" customHeight="1" x14ac:dyDescent="0.2">
      <c r="A175" s="8" t="s">
        <v>133</v>
      </c>
      <c r="B175" s="52">
        <v>6</v>
      </c>
      <c r="C175" s="36">
        <v>10</v>
      </c>
      <c r="D175" s="36">
        <v>87</v>
      </c>
      <c r="E175" s="36">
        <v>65</v>
      </c>
      <c r="F175" s="53">
        <v>3124</v>
      </c>
      <c r="G175" s="36">
        <v>116</v>
      </c>
      <c r="H175" s="36">
        <v>221</v>
      </c>
      <c r="I175" s="39">
        <v>33</v>
      </c>
      <c r="J175" s="39">
        <v>352</v>
      </c>
      <c r="K175" s="36">
        <v>23</v>
      </c>
      <c r="L175" s="37">
        <f>((F175)/(E175+F175+Jan!E175))</f>
        <v>0.96330558125192722</v>
      </c>
      <c r="M175" s="37">
        <f t="shared" si="23"/>
        <v>4.0459770114942533</v>
      </c>
      <c r="N175" s="37">
        <f t="shared" si="24"/>
        <v>0.74712643678160917</v>
      </c>
      <c r="O175" s="38">
        <f t="shared" si="25"/>
        <v>9.375E-2</v>
      </c>
    </row>
    <row r="176" spans="1:15" ht="17.25" customHeight="1" x14ac:dyDescent="0.2">
      <c r="A176" s="8" t="s">
        <v>134</v>
      </c>
      <c r="B176" s="52">
        <v>5</v>
      </c>
      <c r="C176" s="36">
        <v>6</v>
      </c>
      <c r="D176" s="36">
        <v>109</v>
      </c>
      <c r="E176" s="36">
        <v>115</v>
      </c>
      <c r="F176" s="53">
        <v>2130</v>
      </c>
      <c r="G176" s="36">
        <v>201</v>
      </c>
      <c r="H176" s="36">
        <v>128</v>
      </c>
      <c r="I176" s="36">
        <v>28</v>
      </c>
      <c r="J176" s="36">
        <v>163</v>
      </c>
      <c r="K176" s="39">
        <v>44</v>
      </c>
      <c r="L176" s="37">
        <f>((F176)/(E176+F176+Jan!E176))</f>
        <v>0.91849935316946962</v>
      </c>
      <c r="M176" s="37">
        <f t="shared" si="23"/>
        <v>1.4954128440366972</v>
      </c>
      <c r="N176" s="37">
        <f t="shared" si="24"/>
        <v>1.0550458715596329</v>
      </c>
      <c r="O176" s="38">
        <f t="shared" si="25"/>
        <v>0.17177914110429449</v>
      </c>
    </row>
    <row r="177" spans="1:15" ht="17.25" customHeight="1" x14ac:dyDescent="0.2">
      <c r="A177" s="8" t="s">
        <v>135</v>
      </c>
      <c r="B177" s="52">
        <v>14</v>
      </c>
      <c r="C177" s="36">
        <v>13</v>
      </c>
      <c r="D177" s="36">
        <v>85</v>
      </c>
      <c r="E177" s="36">
        <v>85</v>
      </c>
      <c r="F177" s="53">
        <v>1668</v>
      </c>
      <c r="G177" s="36">
        <v>168</v>
      </c>
      <c r="H177" s="36">
        <v>113</v>
      </c>
      <c r="I177" s="36">
        <v>12</v>
      </c>
      <c r="J177" s="36">
        <v>83</v>
      </c>
      <c r="K177" s="36">
        <v>50</v>
      </c>
      <c r="L177" s="37">
        <f>((F177)/(E177+F177+Jan!E177))</f>
        <v>0.91247264770240699</v>
      </c>
      <c r="M177" s="37">
        <f t="shared" si="23"/>
        <v>0.97647058823529409</v>
      </c>
      <c r="N177" s="37">
        <f t="shared" si="24"/>
        <v>1</v>
      </c>
      <c r="O177" s="38">
        <f t="shared" si="25"/>
        <v>0.14457831325301204</v>
      </c>
    </row>
    <row r="178" spans="1:15" ht="17.25" customHeight="1" x14ac:dyDescent="0.2">
      <c r="A178" s="8" t="s">
        <v>136</v>
      </c>
      <c r="B178" s="52">
        <v>12</v>
      </c>
      <c r="C178" s="36">
        <v>7</v>
      </c>
      <c r="D178" s="36">
        <v>95</v>
      </c>
      <c r="E178" s="36">
        <v>77</v>
      </c>
      <c r="F178" s="53">
        <v>1590</v>
      </c>
      <c r="G178" s="36">
        <v>379</v>
      </c>
      <c r="H178" s="36">
        <v>163</v>
      </c>
      <c r="I178" s="39">
        <v>4</v>
      </c>
      <c r="J178" s="39">
        <v>63</v>
      </c>
      <c r="K178" s="36">
        <v>36</v>
      </c>
      <c r="L178" s="37">
        <f>((F178)/(E178+F178+Jan!E178))</f>
        <v>0.93474426807760136</v>
      </c>
      <c r="M178" s="37">
        <f t="shared" si="23"/>
        <v>0.66315789473684206</v>
      </c>
      <c r="N178" s="37">
        <f t="shared" si="24"/>
        <v>0.81052631578947365</v>
      </c>
      <c r="O178" s="38">
        <f t="shared" si="25"/>
        <v>6.3492063492063489E-2</v>
      </c>
    </row>
    <row r="179" spans="1:15" ht="17.25" customHeight="1" x14ac:dyDescent="0.2">
      <c r="A179" s="8" t="s">
        <v>137</v>
      </c>
      <c r="B179" s="52">
        <v>5</v>
      </c>
      <c r="C179" s="36">
        <v>0</v>
      </c>
      <c r="D179" s="36">
        <v>86</v>
      </c>
      <c r="E179" s="36">
        <v>46</v>
      </c>
      <c r="F179" s="53">
        <v>893</v>
      </c>
      <c r="G179" s="36">
        <v>128</v>
      </c>
      <c r="H179" s="36">
        <v>82</v>
      </c>
      <c r="I179" s="36">
        <v>15</v>
      </c>
      <c r="J179" s="36">
        <v>21</v>
      </c>
      <c r="K179" s="36">
        <v>30</v>
      </c>
      <c r="L179" s="37">
        <f>((F179)/(E179+F179+Jan!E179))</f>
        <v>0.91967044284243049</v>
      </c>
      <c r="M179" s="37">
        <f t="shared" si="23"/>
        <v>0.2441860465116279</v>
      </c>
      <c r="N179" s="37">
        <f t="shared" si="24"/>
        <v>0.53488372093023251</v>
      </c>
      <c r="O179" s="38">
        <f t="shared" si="25"/>
        <v>0.7142857142857143</v>
      </c>
    </row>
    <row r="180" spans="1:15" ht="17.25" customHeight="1" x14ac:dyDescent="0.2">
      <c r="A180" s="8" t="s">
        <v>138</v>
      </c>
      <c r="B180" s="52">
        <v>7</v>
      </c>
      <c r="C180" s="36">
        <v>15</v>
      </c>
      <c r="D180" s="36">
        <v>74</v>
      </c>
      <c r="E180" s="36">
        <v>59</v>
      </c>
      <c r="F180" s="53">
        <v>1956</v>
      </c>
      <c r="G180" s="36">
        <v>164</v>
      </c>
      <c r="H180" s="36">
        <v>118</v>
      </c>
      <c r="I180" s="39">
        <v>24</v>
      </c>
      <c r="J180" s="36">
        <v>56</v>
      </c>
      <c r="K180" s="36">
        <v>27</v>
      </c>
      <c r="L180" s="37">
        <f>((F180)/(E180+F180+Jan!E180))</f>
        <v>0.94174289841116998</v>
      </c>
      <c r="M180" s="37">
        <f t="shared" si="23"/>
        <v>0.7567567567567568</v>
      </c>
      <c r="N180" s="37">
        <f t="shared" si="24"/>
        <v>0.79729729729729726</v>
      </c>
      <c r="O180" s="38">
        <f t="shared" si="25"/>
        <v>0.42857142857142855</v>
      </c>
    </row>
    <row r="181" spans="1:15" ht="17.25" customHeight="1" x14ac:dyDescent="0.2">
      <c r="A181" s="8" t="s">
        <v>139</v>
      </c>
      <c r="B181" s="52">
        <v>6</v>
      </c>
      <c r="C181" s="36">
        <v>7</v>
      </c>
      <c r="D181" s="36">
        <v>92</v>
      </c>
      <c r="E181" s="36">
        <v>84</v>
      </c>
      <c r="F181" s="53">
        <v>1858</v>
      </c>
      <c r="G181" s="36">
        <v>163</v>
      </c>
      <c r="H181" s="36">
        <v>244</v>
      </c>
      <c r="I181" s="36">
        <v>11</v>
      </c>
      <c r="J181" s="36">
        <v>74</v>
      </c>
      <c r="K181" s="36">
        <v>39</v>
      </c>
      <c r="L181" s="37">
        <f>((F181)/(E181+F181+Jan!E181))</f>
        <v>0.93366834170854274</v>
      </c>
      <c r="M181" s="37">
        <f t="shared" si="23"/>
        <v>0.80434782608695654</v>
      </c>
      <c r="N181" s="37">
        <f t="shared" si="24"/>
        <v>0.91304347826086951</v>
      </c>
      <c r="O181" s="38">
        <f t="shared" si="25"/>
        <v>0.14864864864864866</v>
      </c>
    </row>
    <row r="182" spans="1:15" ht="17.25" customHeight="1" x14ac:dyDescent="0.2">
      <c r="A182" s="8" t="s">
        <v>140</v>
      </c>
      <c r="B182" s="52">
        <v>10</v>
      </c>
      <c r="C182" s="36">
        <v>6</v>
      </c>
      <c r="D182" s="36">
        <v>216</v>
      </c>
      <c r="E182" s="36">
        <v>77</v>
      </c>
      <c r="F182" s="53">
        <v>4417</v>
      </c>
      <c r="G182" s="36">
        <v>187</v>
      </c>
      <c r="H182" s="36">
        <v>268</v>
      </c>
      <c r="I182" s="36">
        <v>23</v>
      </c>
      <c r="J182" s="36">
        <v>208</v>
      </c>
      <c r="K182" s="36">
        <v>69</v>
      </c>
      <c r="L182" s="37">
        <f>((F182)/(E182+F182+Jan!E182))</f>
        <v>0.94765071872988627</v>
      </c>
      <c r="M182" s="37">
        <f t="shared" si="23"/>
        <v>0.96296296296296291</v>
      </c>
      <c r="N182" s="37">
        <f t="shared" si="24"/>
        <v>0.35648148148148145</v>
      </c>
      <c r="O182" s="38">
        <f t="shared" si="25"/>
        <v>0.11057692307692307</v>
      </c>
    </row>
    <row r="183" spans="1:15" ht="17.25" customHeight="1" x14ac:dyDescent="0.2">
      <c r="A183" s="8" t="s">
        <v>141</v>
      </c>
      <c r="B183" s="52">
        <v>7</v>
      </c>
      <c r="C183" s="36">
        <v>6</v>
      </c>
      <c r="D183" s="36">
        <v>99</v>
      </c>
      <c r="E183" s="36">
        <v>141</v>
      </c>
      <c r="F183" s="53">
        <v>2503</v>
      </c>
      <c r="G183" s="36">
        <v>133</v>
      </c>
      <c r="H183" s="36">
        <v>130</v>
      </c>
      <c r="I183" s="36">
        <v>37</v>
      </c>
      <c r="J183" s="36">
        <v>73</v>
      </c>
      <c r="K183" s="36">
        <v>64</v>
      </c>
      <c r="L183" s="37">
        <f>((F183)/(E183+F183+Jan!E183))</f>
        <v>0.91183970856102003</v>
      </c>
      <c r="M183" s="37">
        <f t="shared" si="23"/>
        <v>0.73737373737373735</v>
      </c>
      <c r="N183" s="37">
        <f t="shared" si="24"/>
        <v>1.4242424242424243</v>
      </c>
      <c r="O183" s="38">
        <f t="shared" si="25"/>
        <v>0.50684931506849318</v>
      </c>
    </row>
    <row r="184" spans="1:15" ht="17.25" customHeight="1" x14ac:dyDescent="0.2">
      <c r="A184" s="8" t="s">
        <v>142</v>
      </c>
      <c r="B184" s="52">
        <v>10</v>
      </c>
      <c r="C184" s="36">
        <v>19</v>
      </c>
      <c r="D184" s="36">
        <v>114</v>
      </c>
      <c r="E184" s="36">
        <v>62</v>
      </c>
      <c r="F184" s="53">
        <v>2044</v>
      </c>
      <c r="G184" s="36">
        <v>190</v>
      </c>
      <c r="H184" s="36">
        <v>90</v>
      </c>
      <c r="I184" s="36">
        <v>32</v>
      </c>
      <c r="J184" s="36">
        <v>167</v>
      </c>
      <c r="K184" s="36">
        <v>19</v>
      </c>
      <c r="L184" s="37">
        <f>((F184)/(E184+F184+Jan!E184))</f>
        <v>0.92405063291139244</v>
      </c>
      <c r="M184" s="37">
        <f t="shared" si="23"/>
        <v>1.4649122807017543</v>
      </c>
      <c r="N184" s="37">
        <f t="shared" si="24"/>
        <v>0.54385964912280704</v>
      </c>
      <c r="O184" s="38">
        <f t="shared" si="25"/>
        <v>0.19161676646706588</v>
      </c>
    </row>
    <row r="185" spans="1:15" ht="17.25" customHeight="1" x14ac:dyDescent="0.2">
      <c r="A185" s="8" t="s">
        <v>143</v>
      </c>
      <c r="B185" s="52">
        <v>13</v>
      </c>
      <c r="C185" s="36">
        <v>5</v>
      </c>
      <c r="D185" s="36">
        <v>132</v>
      </c>
      <c r="E185" s="36">
        <v>62</v>
      </c>
      <c r="F185" s="53">
        <v>3437</v>
      </c>
      <c r="G185" s="36">
        <v>389</v>
      </c>
      <c r="H185" s="36">
        <v>165</v>
      </c>
      <c r="I185" s="36">
        <v>20</v>
      </c>
      <c r="J185" s="36">
        <v>43</v>
      </c>
      <c r="K185" s="36">
        <v>74</v>
      </c>
      <c r="L185" s="37">
        <f>((F185)/(E185+F185+Jan!E185))</f>
        <v>0.96926113931190072</v>
      </c>
      <c r="M185" s="37">
        <f t="shared" si="23"/>
        <v>0.32575757575757575</v>
      </c>
      <c r="N185" s="37">
        <f t="shared" si="24"/>
        <v>0.46969696969696972</v>
      </c>
      <c r="O185" s="38">
        <f t="shared" si="25"/>
        <v>0.46511627906976744</v>
      </c>
    </row>
    <row r="186" spans="1:15" ht="17.25" customHeight="1" x14ac:dyDescent="0.2">
      <c r="A186" s="8" t="s">
        <v>144</v>
      </c>
      <c r="B186" s="52">
        <v>19</v>
      </c>
      <c r="C186" s="36">
        <v>11</v>
      </c>
      <c r="D186" s="36">
        <v>151</v>
      </c>
      <c r="E186" s="36">
        <v>81</v>
      </c>
      <c r="F186" s="53">
        <v>3439</v>
      </c>
      <c r="G186" s="36">
        <v>231</v>
      </c>
      <c r="H186" s="36">
        <v>148</v>
      </c>
      <c r="I186" s="36">
        <v>14</v>
      </c>
      <c r="J186" s="36">
        <v>168</v>
      </c>
      <c r="K186" s="36">
        <v>48</v>
      </c>
      <c r="L186" s="37">
        <f>((F186)/(E186+F186+Jan!E186))</f>
        <v>0.93731261924230036</v>
      </c>
      <c r="M186" s="37">
        <f t="shared" si="23"/>
        <v>1.1125827814569536</v>
      </c>
      <c r="N186" s="37">
        <f t="shared" si="24"/>
        <v>0.53642384105960261</v>
      </c>
      <c r="O186" s="38">
        <f t="shared" si="25"/>
        <v>8.3333333333333329E-2</v>
      </c>
    </row>
    <row r="187" spans="1:15" ht="17.25" customHeight="1" x14ac:dyDescent="0.2">
      <c r="A187" s="8" t="s">
        <v>145</v>
      </c>
      <c r="B187" s="52">
        <v>6</v>
      </c>
      <c r="C187" s="36">
        <v>4</v>
      </c>
      <c r="D187" s="36">
        <v>104</v>
      </c>
      <c r="E187" s="36">
        <v>99</v>
      </c>
      <c r="F187" s="53">
        <v>1066</v>
      </c>
      <c r="G187" s="36">
        <v>232</v>
      </c>
      <c r="H187" s="36">
        <v>118</v>
      </c>
      <c r="I187" s="36">
        <v>22</v>
      </c>
      <c r="J187" s="36">
        <v>95</v>
      </c>
      <c r="K187" s="36">
        <v>66</v>
      </c>
      <c r="L187" s="37">
        <f>((F187)/(E187+F187+Jan!E187))</f>
        <v>0.8737704918032787</v>
      </c>
      <c r="M187" s="37">
        <f t="shared" si="23"/>
        <v>0.91346153846153844</v>
      </c>
      <c r="N187" s="37">
        <f t="shared" si="24"/>
        <v>0.95192307692307687</v>
      </c>
      <c r="O187" s="38">
        <f t="shared" si="25"/>
        <v>0.23157894736842105</v>
      </c>
    </row>
    <row r="188" spans="1:15" ht="17.25" customHeight="1" x14ac:dyDescent="0.2">
      <c r="A188" s="8" t="s">
        <v>146</v>
      </c>
      <c r="B188" s="52">
        <v>11</v>
      </c>
      <c r="C188" s="36">
        <v>3</v>
      </c>
      <c r="D188" s="36">
        <v>164</v>
      </c>
      <c r="E188" s="36">
        <v>162</v>
      </c>
      <c r="F188" s="53">
        <v>4940</v>
      </c>
      <c r="G188" s="36">
        <v>201</v>
      </c>
      <c r="H188" s="36">
        <v>215</v>
      </c>
      <c r="I188" s="36">
        <v>25</v>
      </c>
      <c r="J188" s="36">
        <v>345</v>
      </c>
      <c r="K188" s="36">
        <v>72</v>
      </c>
      <c r="L188" s="37">
        <f>((F188)/(E188+F188+Jan!E188))</f>
        <v>0.95274831243973002</v>
      </c>
      <c r="M188" s="37">
        <f t="shared" si="23"/>
        <v>2.1036585365853657</v>
      </c>
      <c r="N188" s="37">
        <f t="shared" si="24"/>
        <v>0.98780487804878048</v>
      </c>
      <c r="O188" s="38">
        <f t="shared" si="25"/>
        <v>7.2463768115942032E-2</v>
      </c>
    </row>
    <row r="189" spans="1:15" ht="17.25" customHeight="1" x14ac:dyDescent="0.2">
      <c r="A189" s="8" t="s">
        <v>147</v>
      </c>
      <c r="B189" s="52">
        <v>12</v>
      </c>
      <c r="C189" s="36">
        <v>8</v>
      </c>
      <c r="D189" s="36">
        <v>100</v>
      </c>
      <c r="E189" s="36">
        <v>99</v>
      </c>
      <c r="F189" s="53">
        <v>4600</v>
      </c>
      <c r="G189" s="36">
        <v>416</v>
      </c>
      <c r="H189" s="36">
        <v>269</v>
      </c>
      <c r="I189" s="36">
        <v>32</v>
      </c>
      <c r="J189" s="36">
        <v>175</v>
      </c>
      <c r="K189" s="36">
        <v>20</v>
      </c>
      <c r="L189" s="37">
        <f>((F189)/(E189+F189+Jan!E189))</f>
        <v>0.95534787123572174</v>
      </c>
      <c r="M189" s="37">
        <f t="shared" si="23"/>
        <v>1.75</v>
      </c>
      <c r="N189" s="37">
        <f t="shared" si="24"/>
        <v>0.99</v>
      </c>
      <c r="O189" s="38">
        <f t="shared" si="25"/>
        <v>0.18285714285714286</v>
      </c>
    </row>
    <row r="190" spans="1:15" ht="17.25" customHeight="1" x14ac:dyDescent="0.2">
      <c r="A190" s="8" t="s">
        <v>148</v>
      </c>
      <c r="B190" s="52">
        <v>10</v>
      </c>
      <c r="C190" s="36">
        <v>2</v>
      </c>
      <c r="D190" s="36">
        <v>172</v>
      </c>
      <c r="E190" s="36">
        <v>88</v>
      </c>
      <c r="F190" s="53">
        <v>3470</v>
      </c>
      <c r="G190" s="36">
        <v>146</v>
      </c>
      <c r="H190" s="36">
        <v>282</v>
      </c>
      <c r="I190" s="36">
        <v>20</v>
      </c>
      <c r="J190" s="36">
        <v>205</v>
      </c>
      <c r="K190" s="36">
        <v>27</v>
      </c>
      <c r="L190" s="37">
        <f>((F190)/(E190+F190+Jan!E190))</f>
        <v>0.94912472647702406</v>
      </c>
      <c r="M190" s="37">
        <f t="shared" si="23"/>
        <v>1.191860465116279</v>
      </c>
      <c r="N190" s="37">
        <f t="shared" si="24"/>
        <v>0.51162790697674421</v>
      </c>
      <c r="O190" s="38">
        <f t="shared" si="25"/>
        <v>9.7560975609756101E-2</v>
      </c>
    </row>
    <row r="191" spans="1:15" ht="17.25" customHeight="1" x14ac:dyDescent="0.2">
      <c r="A191" s="8" t="s">
        <v>149</v>
      </c>
      <c r="B191" s="52">
        <v>27</v>
      </c>
      <c r="C191" s="36">
        <v>39</v>
      </c>
      <c r="D191" s="36">
        <v>145</v>
      </c>
      <c r="E191" s="36">
        <v>145</v>
      </c>
      <c r="F191" s="53">
        <v>3464</v>
      </c>
      <c r="G191" s="36">
        <v>586</v>
      </c>
      <c r="H191" s="36">
        <v>197</v>
      </c>
      <c r="I191" s="36">
        <v>6</v>
      </c>
      <c r="J191" s="36">
        <v>122</v>
      </c>
      <c r="K191" s="36">
        <v>50</v>
      </c>
      <c r="L191" s="37">
        <f>((F191)/(E191+F191+Jan!E191))</f>
        <v>0.90184847695912518</v>
      </c>
      <c r="M191" s="37">
        <f t="shared" si="23"/>
        <v>0.8413793103448276</v>
      </c>
      <c r="N191" s="37">
        <f t="shared" si="24"/>
        <v>1</v>
      </c>
      <c r="O191" s="38">
        <f t="shared" si="25"/>
        <v>4.9180327868852458E-2</v>
      </c>
    </row>
    <row r="192" spans="1:15" ht="17.25" customHeight="1" x14ac:dyDescent="0.2">
      <c r="A192" s="8" t="s">
        <v>150</v>
      </c>
      <c r="B192" s="52">
        <v>8</v>
      </c>
      <c r="C192" s="36">
        <v>5</v>
      </c>
      <c r="D192" s="36">
        <v>55</v>
      </c>
      <c r="E192" s="36">
        <v>30</v>
      </c>
      <c r="F192" s="53">
        <v>1168</v>
      </c>
      <c r="G192" s="36">
        <v>121</v>
      </c>
      <c r="H192" s="36">
        <v>122</v>
      </c>
      <c r="I192" s="36">
        <v>17</v>
      </c>
      <c r="J192" s="36">
        <v>110</v>
      </c>
      <c r="K192" s="36">
        <v>48</v>
      </c>
      <c r="L192" s="37">
        <f>((F192)/(E192+F192+Jan!E192))</f>
        <v>0.95973705834018075</v>
      </c>
      <c r="M192" s="37">
        <f t="shared" si="23"/>
        <v>2</v>
      </c>
      <c r="N192" s="37">
        <f t="shared" si="24"/>
        <v>0.54545454545454541</v>
      </c>
      <c r="O192" s="38">
        <f t="shared" si="25"/>
        <v>0.15454545454545454</v>
      </c>
    </row>
    <row r="193" spans="1:15" ht="17.25" customHeight="1" x14ac:dyDescent="0.2">
      <c r="A193" s="14" t="s">
        <v>151</v>
      </c>
      <c r="B193" s="15">
        <f t="shared" ref="B193:K193" si="26">SUM(B164:B192)</f>
        <v>288</v>
      </c>
      <c r="C193" s="15">
        <f t="shared" si="26"/>
        <v>247</v>
      </c>
      <c r="D193" s="15">
        <f t="shared" si="26"/>
        <v>3112</v>
      </c>
      <c r="E193" s="15">
        <f t="shared" si="26"/>
        <v>2429</v>
      </c>
      <c r="F193" s="15">
        <f t="shared" si="26"/>
        <v>70389</v>
      </c>
      <c r="G193" s="15">
        <f t="shared" si="26"/>
        <v>6572</v>
      </c>
      <c r="H193" s="15">
        <f t="shared" si="26"/>
        <v>5114</v>
      </c>
      <c r="I193" s="15">
        <f t="shared" si="26"/>
        <v>531</v>
      </c>
      <c r="J193" s="15">
        <f t="shared" si="26"/>
        <v>3477</v>
      </c>
      <c r="K193" s="15">
        <f t="shared" si="26"/>
        <v>1365</v>
      </c>
      <c r="L193" s="16">
        <f>((F193)/(E193+F193+Jan!E193))</f>
        <v>0.93582482450542437</v>
      </c>
      <c r="M193" s="16">
        <f t="shared" si="23"/>
        <v>1.1172879177377892</v>
      </c>
      <c r="N193" s="17">
        <f t="shared" si="24"/>
        <v>0.78052699228791778</v>
      </c>
      <c r="O193" s="17">
        <f t="shared" si="25"/>
        <v>0.15271786022433131</v>
      </c>
    </row>
    <row r="194" spans="1:15" ht="132" customHeight="1" x14ac:dyDescent="0.2">
      <c r="A194" s="4" t="s">
        <v>152</v>
      </c>
      <c r="B194" s="5" t="s">
        <v>1</v>
      </c>
      <c r="C194" s="5" t="s">
        <v>2</v>
      </c>
      <c r="D194" s="5" t="s">
        <v>3</v>
      </c>
      <c r="E194" s="5" t="s">
        <v>4</v>
      </c>
      <c r="F194" s="5" t="s">
        <v>5</v>
      </c>
      <c r="G194" s="5" t="s">
        <v>6</v>
      </c>
      <c r="H194" s="5" t="s">
        <v>7</v>
      </c>
      <c r="I194" s="5" t="s">
        <v>8</v>
      </c>
      <c r="J194" s="5" t="s">
        <v>9</v>
      </c>
      <c r="K194" s="5" t="s">
        <v>10</v>
      </c>
      <c r="L194" s="6" t="s">
        <v>11</v>
      </c>
      <c r="M194" s="6" t="s">
        <v>12</v>
      </c>
      <c r="N194" s="6" t="s">
        <v>13</v>
      </c>
      <c r="O194" s="7" t="s">
        <v>14</v>
      </c>
    </row>
    <row r="195" spans="1:15" ht="12.75" customHeight="1" x14ac:dyDescent="0.2">
      <c r="A195" s="8" t="s">
        <v>153</v>
      </c>
      <c r="B195" s="39">
        <v>0</v>
      </c>
      <c r="C195" s="36">
        <v>0</v>
      </c>
      <c r="D195" s="36">
        <v>135</v>
      </c>
      <c r="E195" s="36">
        <v>129</v>
      </c>
      <c r="F195" s="36">
        <v>1581</v>
      </c>
      <c r="G195" s="36">
        <v>0</v>
      </c>
      <c r="H195" s="36">
        <v>52</v>
      </c>
      <c r="I195" s="36">
        <v>12</v>
      </c>
      <c r="J195" s="36">
        <v>167</v>
      </c>
      <c r="K195" s="36">
        <v>80</v>
      </c>
      <c r="L195" s="37">
        <f>((F195)/(E195+F195+Jan!E195))</f>
        <v>0.89423076923076927</v>
      </c>
      <c r="M195" s="37">
        <f t="shared" ref="M195:M200" si="27">IF(D195=0,0%,(J195)/D195)</f>
        <v>1.2370370370370369</v>
      </c>
      <c r="N195" s="37">
        <f t="shared" ref="N195:N200" si="28">IF(D195=0,0%,(E195)/D195)</f>
        <v>0.9555555555555556</v>
      </c>
      <c r="O195" s="38">
        <f t="shared" ref="O195:O200" si="29">IF(J195=0,0%,I195/J195)</f>
        <v>7.1856287425149698E-2</v>
      </c>
    </row>
    <row r="196" spans="1:15" ht="12.75" customHeight="1" x14ac:dyDescent="0.2">
      <c r="A196" s="8" t="s">
        <v>154</v>
      </c>
      <c r="B196" s="39">
        <v>1</v>
      </c>
      <c r="C196" s="39">
        <v>3</v>
      </c>
      <c r="D196" s="36">
        <v>260</v>
      </c>
      <c r="E196" s="36">
        <v>67</v>
      </c>
      <c r="F196" s="36">
        <v>2731</v>
      </c>
      <c r="G196" s="36">
        <v>2</v>
      </c>
      <c r="H196" s="36">
        <v>144</v>
      </c>
      <c r="I196" s="36">
        <v>21</v>
      </c>
      <c r="J196" s="36">
        <v>207</v>
      </c>
      <c r="K196" s="36">
        <v>150</v>
      </c>
      <c r="L196" s="37">
        <f>((F196)/(E196+F196+Jan!E196))</f>
        <v>0.94107512060647824</v>
      </c>
      <c r="M196" s="37">
        <f t="shared" si="27"/>
        <v>0.7961538461538461</v>
      </c>
      <c r="N196" s="37">
        <f t="shared" si="28"/>
        <v>0.25769230769230766</v>
      </c>
      <c r="O196" s="38">
        <f t="shared" si="29"/>
        <v>0.10144927536231885</v>
      </c>
    </row>
    <row r="197" spans="1:15" ht="12.75" customHeight="1" x14ac:dyDescent="0.2">
      <c r="A197" s="8" t="s">
        <v>155</v>
      </c>
      <c r="B197" s="36">
        <v>3</v>
      </c>
      <c r="C197" s="36">
        <v>3</v>
      </c>
      <c r="D197" s="36">
        <v>146</v>
      </c>
      <c r="E197" s="36">
        <v>55</v>
      </c>
      <c r="F197" s="36">
        <v>2088</v>
      </c>
      <c r="G197" s="36">
        <v>0</v>
      </c>
      <c r="H197" s="36">
        <v>45</v>
      </c>
      <c r="I197" s="36">
        <v>12</v>
      </c>
      <c r="J197" s="36">
        <v>114</v>
      </c>
      <c r="K197" s="36">
        <v>141</v>
      </c>
      <c r="L197" s="37">
        <f>((F197)/(E197+F197+Jan!E197))</f>
        <v>0.92635314995563445</v>
      </c>
      <c r="M197" s="37">
        <f t="shared" si="27"/>
        <v>0.78082191780821919</v>
      </c>
      <c r="N197" s="37">
        <f t="shared" si="28"/>
        <v>0.37671232876712329</v>
      </c>
      <c r="O197" s="38">
        <f t="shared" si="29"/>
        <v>0.10526315789473684</v>
      </c>
    </row>
    <row r="198" spans="1:15" ht="12.75" customHeight="1" x14ac:dyDescent="0.2">
      <c r="A198" s="8" t="s">
        <v>156</v>
      </c>
      <c r="B198" s="39">
        <v>4</v>
      </c>
      <c r="C198" s="39">
        <v>1</v>
      </c>
      <c r="D198" s="36">
        <v>128</v>
      </c>
      <c r="E198" s="36">
        <v>114</v>
      </c>
      <c r="F198" s="36">
        <v>748</v>
      </c>
      <c r="G198" s="36">
        <v>3</v>
      </c>
      <c r="H198" s="36">
        <v>75</v>
      </c>
      <c r="I198" s="36">
        <v>23</v>
      </c>
      <c r="J198" s="36">
        <v>94</v>
      </c>
      <c r="K198" s="36">
        <v>80</v>
      </c>
      <c r="L198" s="37">
        <f>((F198)/(E198+F198+Jan!E198))</f>
        <v>0.81392818280739931</v>
      </c>
      <c r="M198" s="37">
        <f t="shared" si="27"/>
        <v>0.734375</v>
      </c>
      <c r="N198" s="37">
        <f t="shared" si="28"/>
        <v>0.890625</v>
      </c>
      <c r="O198" s="38">
        <f t="shared" si="29"/>
        <v>0.24468085106382978</v>
      </c>
    </row>
    <row r="199" spans="1:15" ht="12.75" customHeight="1" x14ac:dyDescent="0.2">
      <c r="A199" s="8" t="s">
        <v>157</v>
      </c>
      <c r="B199" s="36">
        <v>3</v>
      </c>
      <c r="C199" s="39">
        <v>0</v>
      </c>
      <c r="D199" s="36">
        <v>100</v>
      </c>
      <c r="E199" s="36">
        <v>50</v>
      </c>
      <c r="F199" s="36">
        <v>949</v>
      </c>
      <c r="G199" s="36">
        <v>1</v>
      </c>
      <c r="H199" s="36">
        <v>103</v>
      </c>
      <c r="I199" s="36">
        <v>11</v>
      </c>
      <c r="J199" s="36">
        <v>89</v>
      </c>
      <c r="K199" s="36">
        <v>65</v>
      </c>
      <c r="L199" s="37">
        <f>((F199)/(E199+F199+Jan!E199))</f>
        <v>0.91162343900096066</v>
      </c>
      <c r="M199" s="37">
        <f t="shared" si="27"/>
        <v>0.89</v>
      </c>
      <c r="N199" s="37">
        <f t="shared" si="28"/>
        <v>0.5</v>
      </c>
      <c r="O199" s="38">
        <f t="shared" si="29"/>
        <v>0.12359550561797752</v>
      </c>
    </row>
    <row r="200" spans="1:15" ht="12.75" customHeight="1" x14ac:dyDescent="0.2">
      <c r="A200" s="8" t="s">
        <v>158</v>
      </c>
      <c r="B200" s="39">
        <v>1</v>
      </c>
      <c r="C200" s="39">
        <v>1</v>
      </c>
      <c r="D200" s="36">
        <v>127</v>
      </c>
      <c r="E200" s="36">
        <v>83</v>
      </c>
      <c r="F200" s="36">
        <v>695</v>
      </c>
      <c r="G200" s="36">
        <v>1</v>
      </c>
      <c r="H200" s="36">
        <v>137</v>
      </c>
      <c r="I200" s="36">
        <v>22</v>
      </c>
      <c r="J200" s="36">
        <v>163</v>
      </c>
      <c r="K200" s="36">
        <v>84</v>
      </c>
      <c r="L200" s="37">
        <f>((F200)/(E200+F200+Jan!E200))</f>
        <v>0.87202007528230863</v>
      </c>
      <c r="M200" s="37">
        <f t="shared" si="27"/>
        <v>1.2834645669291338</v>
      </c>
      <c r="N200" s="37">
        <f t="shared" si="28"/>
        <v>0.65354330708661412</v>
      </c>
      <c r="O200" s="38">
        <f t="shared" si="29"/>
        <v>0.13496932515337423</v>
      </c>
    </row>
    <row r="201" spans="1:15" ht="17.25" customHeight="1" x14ac:dyDescent="0.2">
      <c r="A201" s="103" t="s">
        <v>159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5"/>
    </row>
    <row r="202" spans="1:15" ht="17.25" customHeight="1" x14ac:dyDescent="0.2">
      <c r="A202" s="8" t="s">
        <v>160</v>
      </c>
      <c r="B202" s="52">
        <v>1</v>
      </c>
      <c r="C202" s="52">
        <v>1</v>
      </c>
      <c r="D202" s="36">
        <v>213</v>
      </c>
      <c r="E202" s="36">
        <v>268</v>
      </c>
      <c r="F202" s="36">
        <v>1200</v>
      </c>
      <c r="G202" s="36">
        <v>70</v>
      </c>
      <c r="H202" s="36">
        <v>233</v>
      </c>
      <c r="I202" s="36">
        <v>27</v>
      </c>
      <c r="J202" s="36">
        <v>309</v>
      </c>
      <c r="K202" s="36">
        <v>142</v>
      </c>
      <c r="L202" s="37">
        <f>((F202)/(E202+F202+Jan!E202))</f>
        <v>0.74953154278575895</v>
      </c>
      <c r="M202" s="37">
        <f t="shared" ref="M202:M221" si="30">IF(D202=0,0%,(J202)/D202)</f>
        <v>1.4507042253521127</v>
      </c>
      <c r="N202" s="37">
        <f t="shared" ref="N202:N221" si="31">IF(D202=0,0%,(E202)/D202)</f>
        <v>1.2582159624413145</v>
      </c>
      <c r="O202" s="38">
        <f t="shared" ref="O202:O215" si="32">IF(J202=0,0%,I202/J202)</f>
        <v>8.7378640776699032E-2</v>
      </c>
    </row>
    <row r="203" spans="1:15" ht="17.25" customHeight="1" x14ac:dyDescent="0.2">
      <c r="A203" s="8" t="s">
        <v>161</v>
      </c>
      <c r="B203" s="52">
        <v>2</v>
      </c>
      <c r="C203" s="52">
        <v>3</v>
      </c>
      <c r="D203" s="36">
        <v>223</v>
      </c>
      <c r="E203" s="36">
        <v>206</v>
      </c>
      <c r="F203" s="36">
        <v>1493</v>
      </c>
      <c r="G203" s="36">
        <v>17</v>
      </c>
      <c r="H203" s="36">
        <v>106</v>
      </c>
      <c r="I203" s="36">
        <v>23</v>
      </c>
      <c r="J203" s="36">
        <v>265</v>
      </c>
      <c r="K203" s="36">
        <v>170</v>
      </c>
      <c r="L203" s="37">
        <f>((F203)/(E203+F203+Jan!E203))</f>
        <v>0.807027027027027</v>
      </c>
      <c r="M203" s="37">
        <f t="shared" si="30"/>
        <v>1.188340807174888</v>
      </c>
      <c r="N203" s="37">
        <f t="shared" si="31"/>
        <v>0.92376681614349776</v>
      </c>
      <c r="O203" s="38">
        <f t="shared" si="32"/>
        <v>8.6792452830188674E-2</v>
      </c>
    </row>
    <row r="204" spans="1:15" ht="12.75" customHeight="1" x14ac:dyDescent="0.2">
      <c r="A204" s="8" t="s">
        <v>162</v>
      </c>
      <c r="B204" s="52">
        <v>2</v>
      </c>
      <c r="C204" s="52">
        <v>1</v>
      </c>
      <c r="D204" s="36">
        <v>136</v>
      </c>
      <c r="E204" s="36">
        <v>19</v>
      </c>
      <c r="F204" s="36">
        <v>1437</v>
      </c>
      <c r="G204" s="36">
        <v>0</v>
      </c>
      <c r="H204" s="36">
        <v>191</v>
      </c>
      <c r="I204" s="36">
        <v>15</v>
      </c>
      <c r="J204" s="36">
        <v>91</v>
      </c>
      <c r="K204" s="36">
        <v>39</v>
      </c>
      <c r="L204" s="37">
        <f>((F204)/(E204+F204+Jan!E204))</f>
        <v>0.96120401337792638</v>
      </c>
      <c r="M204" s="37">
        <f t="shared" si="30"/>
        <v>0.66911764705882348</v>
      </c>
      <c r="N204" s="37">
        <f t="shared" si="31"/>
        <v>0.13970588235294118</v>
      </c>
      <c r="O204" s="38">
        <f t="shared" si="32"/>
        <v>0.16483516483516483</v>
      </c>
    </row>
    <row r="205" spans="1:15" ht="17.25" customHeight="1" x14ac:dyDescent="0.2">
      <c r="A205" s="8" t="s">
        <v>163</v>
      </c>
      <c r="B205" s="52">
        <v>5</v>
      </c>
      <c r="C205" s="52">
        <v>5</v>
      </c>
      <c r="D205" s="36">
        <v>212</v>
      </c>
      <c r="E205" s="36">
        <v>178</v>
      </c>
      <c r="F205" s="36">
        <v>3087</v>
      </c>
      <c r="G205" s="36">
        <v>90</v>
      </c>
      <c r="H205" s="36">
        <v>547</v>
      </c>
      <c r="I205" s="36">
        <v>28</v>
      </c>
      <c r="J205" s="36">
        <v>282</v>
      </c>
      <c r="K205" s="36">
        <v>129</v>
      </c>
      <c r="L205" s="37">
        <f>((F205)/(E205+F205+Jan!E205))</f>
        <v>0.91088816760106228</v>
      </c>
      <c r="M205" s="37">
        <f t="shared" si="30"/>
        <v>1.3301886792452831</v>
      </c>
      <c r="N205" s="37">
        <f t="shared" si="31"/>
        <v>0.839622641509434</v>
      </c>
      <c r="O205" s="38">
        <f t="shared" si="32"/>
        <v>9.9290780141843976E-2</v>
      </c>
    </row>
    <row r="206" spans="1:15" ht="17.25" customHeight="1" x14ac:dyDescent="0.2">
      <c r="A206" s="8" t="s">
        <v>164</v>
      </c>
      <c r="B206" s="52">
        <v>2</v>
      </c>
      <c r="C206" s="52">
        <v>4</v>
      </c>
      <c r="D206" s="36">
        <v>46</v>
      </c>
      <c r="E206" s="36">
        <v>91</v>
      </c>
      <c r="F206" s="36">
        <v>424</v>
      </c>
      <c r="G206" s="36">
        <v>28</v>
      </c>
      <c r="H206" s="36">
        <v>122</v>
      </c>
      <c r="I206" s="36">
        <v>12</v>
      </c>
      <c r="J206" s="36">
        <v>87</v>
      </c>
      <c r="K206" s="36">
        <v>36</v>
      </c>
      <c r="L206" s="37">
        <f>((F206)/(E206+F206+Jan!E206))</f>
        <v>0.74516695957820733</v>
      </c>
      <c r="M206" s="37">
        <f t="shared" si="30"/>
        <v>1.8913043478260869</v>
      </c>
      <c r="N206" s="37">
        <f t="shared" si="31"/>
        <v>1.9782608695652173</v>
      </c>
      <c r="O206" s="38">
        <f t="shared" si="32"/>
        <v>0.13793103448275862</v>
      </c>
    </row>
    <row r="207" spans="1:15" ht="17.25" customHeight="1" x14ac:dyDescent="0.2">
      <c r="A207" s="8" t="s">
        <v>165</v>
      </c>
      <c r="B207" s="52">
        <v>0</v>
      </c>
      <c r="C207" s="52">
        <v>1</v>
      </c>
      <c r="D207" s="36">
        <v>124</v>
      </c>
      <c r="E207" s="36">
        <v>199</v>
      </c>
      <c r="F207" s="36">
        <v>677</v>
      </c>
      <c r="G207" s="36">
        <v>15</v>
      </c>
      <c r="H207" s="36">
        <v>231</v>
      </c>
      <c r="I207" s="36">
        <v>26</v>
      </c>
      <c r="J207" s="36">
        <v>152</v>
      </c>
      <c r="K207" s="36">
        <v>127</v>
      </c>
      <c r="L207" s="37">
        <f>((F207)/(E207+F207+Jan!E207))</f>
        <v>0.73031283710895356</v>
      </c>
      <c r="M207" s="37">
        <f t="shared" si="30"/>
        <v>1.2258064516129032</v>
      </c>
      <c r="N207" s="37">
        <f t="shared" si="31"/>
        <v>1.6048387096774193</v>
      </c>
      <c r="O207" s="38">
        <f t="shared" si="32"/>
        <v>0.17105263157894737</v>
      </c>
    </row>
    <row r="208" spans="1:15" ht="17.25" customHeight="1" x14ac:dyDescent="0.2">
      <c r="A208" s="8" t="s">
        <v>166</v>
      </c>
      <c r="B208" s="52">
        <v>1</v>
      </c>
      <c r="C208" s="52">
        <v>1</v>
      </c>
      <c r="D208" s="36">
        <v>95</v>
      </c>
      <c r="E208" s="36">
        <v>142</v>
      </c>
      <c r="F208" s="36">
        <v>754</v>
      </c>
      <c r="G208" s="36">
        <v>51</v>
      </c>
      <c r="H208" s="36">
        <v>178</v>
      </c>
      <c r="I208" s="36">
        <v>25</v>
      </c>
      <c r="J208" s="36">
        <v>121</v>
      </c>
      <c r="K208" s="36">
        <v>83</v>
      </c>
      <c r="L208" s="37">
        <f>((F208)/(E208+F208+Jan!E208))</f>
        <v>0.73849167482859945</v>
      </c>
      <c r="M208" s="37">
        <f t="shared" si="30"/>
        <v>1.2736842105263158</v>
      </c>
      <c r="N208" s="37">
        <f t="shared" si="31"/>
        <v>1.4947368421052631</v>
      </c>
      <c r="O208" s="38">
        <f t="shared" si="32"/>
        <v>0.20661157024793389</v>
      </c>
    </row>
    <row r="209" spans="1:15" ht="17.25" customHeight="1" x14ac:dyDescent="0.2">
      <c r="A209" s="8" t="s">
        <v>167</v>
      </c>
      <c r="B209" s="52">
        <v>1</v>
      </c>
      <c r="C209" s="52">
        <v>1</v>
      </c>
      <c r="D209" s="36">
        <v>89</v>
      </c>
      <c r="E209" s="36">
        <v>46</v>
      </c>
      <c r="F209" s="36">
        <v>1617</v>
      </c>
      <c r="G209" s="36">
        <v>24</v>
      </c>
      <c r="H209" s="36">
        <v>13</v>
      </c>
      <c r="I209" s="36">
        <v>23</v>
      </c>
      <c r="J209" s="36">
        <v>98</v>
      </c>
      <c r="K209" s="36">
        <v>79</v>
      </c>
      <c r="L209" s="37">
        <f>((F209)/(E209+F209+Jan!E209))</f>
        <v>0.94838709677419353</v>
      </c>
      <c r="M209" s="37">
        <f t="shared" si="30"/>
        <v>1.101123595505618</v>
      </c>
      <c r="N209" s="37">
        <f t="shared" si="31"/>
        <v>0.5168539325842697</v>
      </c>
      <c r="O209" s="38">
        <f t="shared" si="32"/>
        <v>0.23469387755102042</v>
      </c>
    </row>
    <row r="210" spans="1:15" ht="17.25" customHeight="1" x14ac:dyDescent="0.2">
      <c r="A210" s="8" t="s">
        <v>168</v>
      </c>
      <c r="B210" s="52">
        <v>2</v>
      </c>
      <c r="C210" s="52">
        <v>1</v>
      </c>
      <c r="D210" s="36">
        <v>109</v>
      </c>
      <c r="E210" s="36">
        <v>111</v>
      </c>
      <c r="F210" s="36">
        <v>811</v>
      </c>
      <c r="G210" s="36">
        <v>44</v>
      </c>
      <c r="H210" s="36">
        <v>127</v>
      </c>
      <c r="I210" s="36">
        <v>18</v>
      </c>
      <c r="J210" s="36">
        <v>111</v>
      </c>
      <c r="K210" s="36">
        <v>94</v>
      </c>
      <c r="L210" s="37">
        <f>((F210)/(E210+F210+Jan!E210))</f>
        <v>0.85458377239199157</v>
      </c>
      <c r="M210" s="37">
        <f t="shared" si="30"/>
        <v>1.0183486238532109</v>
      </c>
      <c r="N210" s="37">
        <f t="shared" si="31"/>
        <v>1.0183486238532109</v>
      </c>
      <c r="O210" s="38">
        <f t="shared" si="32"/>
        <v>0.16216216216216217</v>
      </c>
    </row>
    <row r="211" spans="1:15" ht="17.25" customHeight="1" x14ac:dyDescent="0.2">
      <c r="A211" s="8" t="s">
        <v>169</v>
      </c>
      <c r="B211" s="52">
        <v>1</v>
      </c>
      <c r="C211" s="52">
        <v>0</v>
      </c>
      <c r="D211" s="36">
        <v>285</v>
      </c>
      <c r="E211" s="36">
        <v>293</v>
      </c>
      <c r="F211" s="36">
        <v>3040</v>
      </c>
      <c r="G211" s="36">
        <v>154</v>
      </c>
      <c r="H211" s="36">
        <v>235</v>
      </c>
      <c r="I211" s="36">
        <v>76</v>
      </c>
      <c r="J211" s="36">
        <v>271</v>
      </c>
      <c r="K211" s="36">
        <v>148</v>
      </c>
      <c r="L211" s="37">
        <f>((F211)/(E211+F211+Jan!E211))</f>
        <v>0.83539433910414951</v>
      </c>
      <c r="M211" s="37">
        <f t="shared" si="30"/>
        <v>0.9508771929824561</v>
      </c>
      <c r="N211" s="37">
        <f t="shared" si="31"/>
        <v>1.0280701754385966</v>
      </c>
      <c r="O211" s="38">
        <f t="shared" si="32"/>
        <v>0.28044280442804426</v>
      </c>
    </row>
    <row r="212" spans="1:15" ht="17.25" customHeight="1" x14ac:dyDescent="0.2">
      <c r="A212" s="8" t="s">
        <v>170</v>
      </c>
      <c r="B212" s="52">
        <v>0</v>
      </c>
      <c r="C212" s="52">
        <v>0</v>
      </c>
      <c r="D212" s="36">
        <v>124</v>
      </c>
      <c r="E212" s="36">
        <v>181</v>
      </c>
      <c r="F212" s="36">
        <v>1791</v>
      </c>
      <c r="G212" s="36">
        <v>180</v>
      </c>
      <c r="H212" s="36">
        <v>187</v>
      </c>
      <c r="I212" s="36">
        <v>17</v>
      </c>
      <c r="J212" s="36">
        <v>190</v>
      </c>
      <c r="K212" s="36">
        <v>86</v>
      </c>
      <c r="L212" s="37">
        <f>((F212)/(E212+F212+Jan!E212))</f>
        <v>0.85245121370775823</v>
      </c>
      <c r="M212" s="37">
        <f t="shared" si="30"/>
        <v>1.532258064516129</v>
      </c>
      <c r="N212" s="37">
        <f t="shared" si="31"/>
        <v>1.4596774193548387</v>
      </c>
      <c r="O212" s="38">
        <f t="shared" si="32"/>
        <v>8.9473684210526316E-2</v>
      </c>
    </row>
    <row r="213" spans="1:15" ht="17.25" customHeight="1" x14ac:dyDescent="0.2">
      <c r="A213" s="8" t="s">
        <v>171</v>
      </c>
      <c r="B213" s="52">
        <v>0</v>
      </c>
      <c r="C213" s="52">
        <v>0</v>
      </c>
      <c r="D213" s="36">
        <v>227</v>
      </c>
      <c r="E213" s="36">
        <v>261</v>
      </c>
      <c r="F213" s="36">
        <v>3277</v>
      </c>
      <c r="G213" s="36">
        <v>56</v>
      </c>
      <c r="H213" s="36">
        <v>108</v>
      </c>
      <c r="I213" s="36">
        <v>45</v>
      </c>
      <c r="J213" s="36">
        <v>251</v>
      </c>
      <c r="K213" s="36">
        <v>172</v>
      </c>
      <c r="L213" s="37">
        <f>((F213)/(E213+F213+Jan!E213))</f>
        <v>0.89340239912759001</v>
      </c>
      <c r="M213" s="37">
        <f t="shared" si="30"/>
        <v>1.105726872246696</v>
      </c>
      <c r="N213" s="37">
        <f t="shared" si="31"/>
        <v>1.1497797356828194</v>
      </c>
      <c r="O213" s="38">
        <f t="shared" si="32"/>
        <v>0.17928286852589642</v>
      </c>
    </row>
    <row r="214" spans="1:15" ht="17.25" customHeight="1" x14ac:dyDescent="0.2">
      <c r="A214" s="8" t="s">
        <v>172</v>
      </c>
      <c r="B214" s="52">
        <v>0</v>
      </c>
      <c r="C214" s="52">
        <v>6</v>
      </c>
      <c r="D214" s="36">
        <v>143</v>
      </c>
      <c r="E214" s="36">
        <v>163</v>
      </c>
      <c r="F214" s="36">
        <v>1624</v>
      </c>
      <c r="G214" s="36">
        <v>119</v>
      </c>
      <c r="H214" s="36">
        <v>159</v>
      </c>
      <c r="I214" s="36">
        <v>22</v>
      </c>
      <c r="J214" s="36">
        <v>174</v>
      </c>
      <c r="K214" s="36">
        <v>124</v>
      </c>
      <c r="L214" s="37">
        <f>((F214)/(E214+F214+Jan!E214))</f>
        <v>0.8633705475810739</v>
      </c>
      <c r="M214" s="37">
        <f t="shared" si="30"/>
        <v>1.2167832167832169</v>
      </c>
      <c r="N214" s="37">
        <f t="shared" si="31"/>
        <v>1.1398601398601398</v>
      </c>
      <c r="O214" s="38">
        <f t="shared" si="32"/>
        <v>0.12643678160919541</v>
      </c>
    </row>
    <row r="215" spans="1:15" ht="17.25" customHeight="1" x14ac:dyDescent="0.2">
      <c r="A215" s="8" t="s">
        <v>173</v>
      </c>
      <c r="B215" s="52">
        <v>1</v>
      </c>
      <c r="C215" s="52">
        <v>0</v>
      </c>
      <c r="D215" s="36">
        <v>85</v>
      </c>
      <c r="E215" s="36">
        <v>41</v>
      </c>
      <c r="F215" s="36">
        <v>452</v>
      </c>
      <c r="G215" s="36">
        <v>6</v>
      </c>
      <c r="H215" s="36">
        <v>14</v>
      </c>
      <c r="I215" s="36">
        <v>20</v>
      </c>
      <c r="J215" s="36">
        <v>26</v>
      </c>
      <c r="K215" s="36">
        <v>72</v>
      </c>
      <c r="L215" s="37">
        <f>((F215)/(E215+F215+Jan!E215))</f>
        <v>0.89328063241106714</v>
      </c>
      <c r="M215" s="37">
        <f t="shared" si="30"/>
        <v>0.30588235294117649</v>
      </c>
      <c r="N215" s="37">
        <f t="shared" si="31"/>
        <v>0.4823529411764706</v>
      </c>
      <c r="O215" s="38">
        <f t="shared" si="32"/>
        <v>0.76923076923076927</v>
      </c>
    </row>
    <row r="216" spans="1:15" ht="26.25" customHeight="1" x14ac:dyDescent="0.2">
      <c r="A216" s="8" t="s">
        <v>174</v>
      </c>
      <c r="B216" s="52">
        <v>2</v>
      </c>
      <c r="C216" s="52">
        <v>3</v>
      </c>
      <c r="D216" s="39">
        <v>189</v>
      </c>
      <c r="E216" s="39">
        <v>78</v>
      </c>
      <c r="F216" s="36">
        <v>2179</v>
      </c>
      <c r="G216" s="39">
        <v>140</v>
      </c>
      <c r="H216" s="39">
        <v>62</v>
      </c>
      <c r="I216" s="39">
        <v>1</v>
      </c>
      <c r="J216" s="39">
        <v>14</v>
      </c>
      <c r="K216" s="39">
        <v>137</v>
      </c>
      <c r="L216" s="37">
        <f>((F216)/(E216+F216+Jan!E216))</f>
        <v>0.91286133221617094</v>
      </c>
      <c r="M216" s="37">
        <f t="shared" si="30"/>
        <v>7.407407407407407E-2</v>
      </c>
      <c r="N216" s="37">
        <f t="shared" si="31"/>
        <v>0.41269841269841268</v>
      </c>
      <c r="O216" s="38" t="s">
        <v>16</v>
      </c>
    </row>
    <row r="217" spans="1:15" ht="26.25" customHeight="1" x14ac:dyDescent="0.2">
      <c r="A217" s="8" t="s">
        <v>175</v>
      </c>
      <c r="B217" s="52">
        <v>0</v>
      </c>
      <c r="C217" s="52">
        <v>0</v>
      </c>
      <c r="D217" s="39">
        <v>301</v>
      </c>
      <c r="E217" s="39">
        <v>424</v>
      </c>
      <c r="F217" s="36">
        <v>2650</v>
      </c>
      <c r="G217" s="39">
        <v>521</v>
      </c>
      <c r="H217" s="39">
        <v>359</v>
      </c>
      <c r="I217" s="39">
        <v>0</v>
      </c>
      <c r="J217" s="39">
        <v>442</v>
      </c>
      <c r="K217" s="39">
        <v>0</v>
      </c>
      <c r="L217" s="37">
        <f>((F217)/(E217+F217+Jan!E217))</f>
        <v>0.71351642434033391</v>
      </c>
      <c r="M217" s="37">
        <f t="shared" si="30"/>
        <v>1.4684385382059801</v>
      </c>
      <c r="N217" s="37">
        <f t="shared" si="31"/>
        <v>1.4086378737541527</v>
      </c>
      <c r="O217" s="38" t="s">
        <v>16</v>
      </c>
    </row>
    <row r="218" spans="1:15" ht="26.25" customHeight="1" x14ac:dyDescent="0.2">
      <c r="A218" s="8" t="s">
        <v>176</v>
      </c>
      <c r="B218" s="52">
        <v>0</v>
      </c>
      <c r="C218" s="52">
        <v>1</v>
      </c>
      <c r="D218" s="39">
        <v>341</v>
      </c>
      <c r="E218" s="39">
        <v>656</v>
      </c>
      <c r="F218" s="36">
        <v>2313</v>
      </c>
      <c r="G218" s="39">
        <v>1268</v>
      </c>
      <c r="H218" s="39">
        <v>296</v>
      </c>
      <c r="I218" s="39">
        <v>0</v>
      </c>
      <c r="J218" s="39">
        <v>455</v>
      </c>
      <c r="K218" s="39">
        <v>0</v>
      </c>
      <c r="L218" s="37">
        <f>((F218)/(E218+F218+Jan!E219))</f>
        <v>0.36825346282439103</v>
      </c>
      <c r="M218" s="37">
        <f t="shared" si="30"/>
        <v>1.3343108504398826</v>
      </c>
      <c r="N218" s="37">
        <f t="shared" si="31"/>
        <v>1.9237536656891496</v>
      </c>
      <c r="O218" s="38" t="s">
        <v>16</v>
      </c>
    </row>
    <row r="219" spans="1:15" ht="17.25" customHeight="1" x14ac:dyDescent="0.2">
      <c r="A219" s="4" t="s">
        <v>177</v>
      </c>
      <c r="B219" s="19">
        <f t="shared" ref="B219:K219" si="33">SUM(B195:B218)</f>
        <v>32</v>
      </c>
      <c r="C219" s="19">
        <f t="shared" si="33"/>
        <v>36</v>
      </c>
      <c r="D219" s="19">
        <f t="shared" si="33"/>
        <v>3838</v>
      </c>
      <c r="E219" s="19">
        <f t="shared" si="33"/>
        <v>3855</v>
      </c>
      <c r="F219" s="19">
        <f t="shared" si="33"/>
        <v>37618</v>
      </c>
      <c r="G219" s="19">
        <f t="shared" si="33"/>
        <v>2790</v>
      </c>
      <c r="H219" s="19">
        <f t="shared" si="33"/>
        <v>3724</v>
      </c>
      <c r="I219" s="19">
        <f t="shared" si="33"/>
        <v>479</v>
      </c>
      <c r="J219" s="19">
        <f t="shared" si="33"/>
        <v>4173</v>
      </c>
      <c r="K219" s="19">
        <f t="shared" si="33"/>
        <v>2238</v>
      </c>
      <c r="L219" s="40">
        <f>((F219)/(E219+F219+Jan!E219))</f>
        <v>0.83996873953332585</v>
      </c>
      <c r="M219" s="40">
        <f t="shared" si="30"/>
        <v>1.087285044293903</v>
      </c>
      <c r="N219" s="40">
        <f t="shared" si="31"/>
        <v>1.0044293903074517</v>
      </c>
      <c r="O219" s="21">
        <f t="shared" ref="O219:O221" si="34">IF(J219=0,0%,I219/J219)</f>
        <v>0.11478552600047927</v>
      </c>
    </row>
    <row r="220" spans="1:15" ht="17.25" customHeight="1" x14ac:dyDescent="0.2">
      <c r="A220" s="4" t="s">
        <v>178</v>
      </c>
      <c r="B220" s="19">
        <f t="shared" ref="B220:K220" si="35">SUM(B122,B162,B193)</f>
        <v>1151</v>
      </c>
      <c r="C220" s="19">
        <f t="shared" si="35"/>
        <v>1041</v>
      </c>
      <c r="D220" s="19">
        <f t="shared" si="35"/>
        <v>21780</v>
      </c>
      <c r="E220" s="19">
        <f t="shared" si="35"/>
        <v>13296</v>
      </c>
      <c r="F220" s="19">
        <f t="shared" si="35"/>
        <v>469248</v>
      </c>
      <c r="G220" s="19">
        <f t="shared" si="35"/>
        <v>44743</v>
      </c>
      <c r="H220" s="19">
        <f t="shared" si="35"/>
        <v>129066</v>
      </c>
      <c r="I220" s="19">
        <f t="shared" si="35"/>
        <v>1891</v>
      </c>
      <c r="J220" s="19">
        <f t="shared" si="35"/>
        <v>15954</v>
      </c>
      <c r="K220" s="19">
        <f t="shared" si="35"/>
        <v>4667</v>
      </c>
      <c r="L220" s="40">
        <f>((F220)/(E220+F220+Jan!E220))</f>
        <v>0.94847969729371362</v>
      </c>
      <c r="M220" s="40">
        <f t="shared" si="30"/>
        <v>0.73250688705234157</v>
      </c>
      <c r="N220" s="40">
        <f t="shared" si="31"/>
        <v>0.61046831955922864</v>
      </c>
      <c r="O220" s="22">
        <f t="shared" si="34"/>
        <v>0.11852826877272157</v>
      </c>
    </row>
    <row r="221" spans="1:15" ht="17.25" customHeight="1" x14ac:dyDescent="0.2">
      <c r="A221" s="42" t="s">
        <v>179</v>
      </c>
      <c r="B221" s="43">
        <f t="shared" ref="B221:K221" si="36">B219+B220</f>
        <v>1183</v>
      </c>
      <c r="C221" s="43">
        <f t="shared" si="36"/>
        <v>1077</v>
      </c>
      <c r="D221" s="43">
        <f t="shared" si="36"/>
        <v>25618</v>
      </c>
      <c r="E221" s="43">
        <f t="shared" si="36"/>
        <v>17151</v>
      </c>
      <c r="F221" s="43">
        <f t="shared" si="36"/>
        <v>506866</v>
      </c>
      <c r="G221" s="43">
        <f t="shared" si="36"/>
        <v>47533</v>
      </c>
      <c r="H221" s="43">
        <f t="shared" si="36"/>
        <v>132790</v>
      </c>
      <c r="I221" s="43">
        <f t="shared" si="36"/>
        <v>2370</v>
      </c>
      <c r="J221" s="43">
        <f t="shared" si="36"/>
        <v>20127</v>
      </c>
      <c r="K221" s="43">
        <f t="shared" si="36"/>
        <v>6905</v>
      </c>
      <c r="L221" s="44">
        <f>((F221)/(E221+F221+Jan!E221))</f>
        <v>0.93947234774485566</v>
      </c>
      <c r="M221" s="44">
        <f t="shared" si="30"/>
        <v>0.78565852135217429</v>
      </c>
      <c r="N221" s="44">
        <f t="shared" si="31"/>
        <v>0.66949020220157707</v>
      </c>
      <c r="O221" s="56">
        <f t="shared" si="34"/>
        <v>0.1177522730660307</v>
      </c>
    </row>
    <row r="222" spans="1:15" ht="23.25" customHeight="1" x14ac:dyDescent="0.2">
      <c r="A222" s="110" t="s">
        <v>180</v>
      </c>
      <c r="B222" s="107"/>
      <c r="C222" s="107"/>
      <c r="D222" s="107"/>
      <c r="E222" s="107"/>
      <c r="F222" s="107"/>
      <c r="G222" s="107"/>
      <c r="H222" s="107"/>
      <c r="I222" s="47"/>
      <c r="J222" s="47"/>
      <c r="K222" s="47"/>
      <c r="L222" s="48"/>
      <c r="M222" s="48"/>
      <c r="N222" s="50"/>
      <c r="O222" s="48"/>
    </row>
    <row r="223" spans="1:15" ht="12.75" customHeight="1" x14ac:dyDescent="0.2">
      <c r="A223" s="111" t="s">
        <v>181</v>
      </c>
      <c r="B223" s="98"/>
      <c r="C223" s="98"/>
      <c r="D223" s="98"/>
      <c r="E223" s="98"/>
      <c r="F223" s="29"/>
      <c r="G223" s="29"/>
      <c r="H223" s="29"/>
      <c r="I223" s="29"/>
      <c r="J223" s="29"/>
      <c r="K223" s="29"/>
      <c r="L223" s="51"/>
      <c r="M223" s="51"/>
      <c r="N223" s="51"/>
      <c r="O223" s="51"/>
    </row>
  </sheetData>
  <mergeCells count="4">
    <mergeCell ref="A16:O26"/>
    <mergeCell ref="A201:O201"/>
    <mergeCell ref="A222:H222"/>
    <mergeCell ref="A223:E223"/>
  </mergeCells>
  <printOptions horizontalCentered="1" verticalCentered="1"/>
  <pageMargins left="3.937007874015748E-2" right="3.937007874015748E-2" top="0.98425196850393704" bottom="0.59055118110236227" header="0" footer="0"/>
  <pageSetup paperSize="9" orientation="portrait"/>
  <rowBreaks count="5" manualBreakCount="5">
    <brk id="193" man="1"/>
    <brk id="162" man="1"/>
    <brk id="56" man="1"/>
    <brk id="88" man="1"/>
    <brk id="122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23"/>
  <sheetViews>
    <sheetView showGridLines="0" topLeftCell="A48" zoomScaleNormal="100" workbookViewId="0">
      <selection activeCell="P48" sqref="P48"/>
    </sheetView>
  </sheetViews>
  <sheetFormatPr defaultColWidth="12.5703125" defaultRowHeight="12.75" x14ac:dyDescent="0.2"/>
  <cols>
    <col min="1" max="1" width="22.7109375" customWidth="1"/>
    <col min="2" max="2" width="4.85546875" customWidth="1"/>
    <col min="3" max="3" width="5" customWidth="1"/>
    <col min="4" max="4" width="6.5703125" customWidth="1"/>
    <col min="5" max="5" width="5.5703125" customWidth="1"/>
    <col min="6" max="6" width="6.42578125" customWidth="1"/>
    <col min="7" max="8" width="5.7109375" customWidth="1"/>
    <col min="9" max="9" width="4.7109375" customWidth="1"/>
    <col min="10" max="10" width="5.7109375" customWidth="1"/>
    <col min="11" max="11" width="4.7109375" customWidth="1"/>
    <col min="12" max="12" width="7.28515625" customWidth="1"/>
    <col min="13" max="13" width="5.7109375" customWidth="1"/>
    <col min="14" max="14" width="7.28515625" customWidth="1"/>
    <col min="15" max="15" width="5.28515625" customWidth="1"/>
    <col min="16" max="26" width="8.5703125" customWidth="1"/>
  </cols>
  <sheetData>
    <row r="1" spans="1:15" x14ac:dyDescent="0.2">
      <c r="B1" s="29"/>
      <c r="C1" s="29"/>
      <c r="D1" s="29"/>
      <c r="E1" s="29"/>
      <c r="F1" s="29"/>
      <c r="G1" s="30"/>
      <c r="H1" s="29"/>
      <c r="I1" s="29"/>
      <c r="J1" s="29"/>
      <c r="K1" s="29"/>
      <c r="L1" s="31"/>
      <c r="M1" s="31"/>
      <c r="N1" s="31"/>
      <c r="O1" s="31"/>
    </row>
    <row r="2" spans="1:15" x14ac:dyDescent="0.2">
      <c r="B2" s="29"/>
      <c r="C2" s="29"/>
      <c r="D2" s="29"/>
      <c r="E2" s="29"/>
      <c r="F2" s="29"/>
      <c r="G2" s="30"/>
      <c r="H2" s="29"/>
      <c r="I2" s="29"/>
      <c r="J2" s="29"/>
      <c r="K2" s="29"/>
      <c r="L2" s="31"/>
      <c r="M2" s="31"/>
      <c r="N2" s="31"/>
      <c r="O2" s="31"/>
    </row>
    <row r="3" spans="1:15" x14ac:dyDescent="0.2">
      <c r="B3" s="29"/>
      <c r="C3" s="29"/>
      <c r="D3" s="29"/>
      <c r="E3" s="29"/>
      <c r="F3" s="29"/>
      <c r="G3" s="30"/>
      <c r="H3" s="29"/>
      <c r="I3" s="29"/>
      <c r="J3" s="29"/>
      <c r="K3" s="29"/>
      <c r="L3" s="31"/>
      <c r="M3" s="31"/>
      <c r="N3" s="31"/>
      <c r="O3" s="31"/>
    </row>
    <row r="4" spans="1:15" x14ac:dyDescent="0.2">
      <c r="B4" s="29"/>
      <c r="C4" s="29"/>
      <c r="D4" s="29"/>
      <c r="E4" s="29"/>
      <c r="F4" s="29"/>
      <c r="G4" s="30"/>
      <c r="H4" s="29"/>
      <c r="I4" s="29"/>
      <c r="J4" s="29"/>
      <c r="K4" s="29"/>
      <c r="L4" s="31"/>
      <c r="M4" s="31"/>
      <c r="N4" s="31"/>
      <c r="O4" s="31"/>
    </row>
    <row r="5" spans="1:15" x14ac:dyDescent="0.2">
      <c r="B5" s="29"/>
      <c r="C5" s="29"/>
      <c r="D5" s="29"/>
      <c r="E5" s="29"/>
      <c r="F5" s="29"/>
      <c r="G5" s="30"/>
      <c r="H5" s="29"/>
      <c r="I5" s="29"/>
      <c r="J5" s="29"/>
      <c r="K5" s="29"/>
      <c r="L5" s="31"/>
      <c r="M5" s="31"/>
      <c r="N5" s="31"/>
      <c r="O5" s="31"/>
    </row>
    <row r="6" spans="1:15" x14ac:dyDescent="0.2">
      <c r="B6" s="29"/>
      <c r="C6" s="29"/>
      <c r="D6" s="29"/>
      <c r="E6" s="29"/>
      <c r="F6" s="29"/>
      <c r="G6" s="30"/>
      <c r="H6" s="29"/>
      <c r="I6" s="29"/>
      <c r="J6" s="29"/>
      <c r="K6" s="29"/>
      <c r="L6" s="31"/>
      <c r="M6" s="31"/>
      <c r="N6" s="31"/>
      <c r="O6" s="31"/>
    </row>
    <row r="7" spans="1:15" x14ac:dyDescent="0.2">
      <c r="B7" s="29"/>
      <c r="C7" s="29"/>
      <c r="D7" s="29"/>
      <c r="E7" s="29"/>
      <c r="F7" s="29"/>
      <c r="G7" s="30"/>
      <c r="H7" s="29"/>
      <c r="I7" s="29"/>
      <c r="J7" s="29"/>
      <c r="K7" s="29"/>
      <c r="L7" s="31"/>
      <c r="M7" s="31"/>
      <c r="N7" s="31"/>
      <c r="O7" s="31"/>
    </row>
    <row r="8" spans="1:15" x14ac:dyDescent="0.2">
      <c r="B8" s="29"/>
      <c r="C8" s="29"/>
      <c r="D8" s="29"/>
      <c r="E8" s="29"/>
      <c r="F8" s="29"/>
      <c r="G8" s="30"/>
      <c r="H8" s="29"/>
      <c r="I8" s="29"/>
      <c r="J8" s="29"/>
      <c r="K8" s="29"/>
      <c r="L8" s="31"/>
      <c r="M8" s="31"/>
      <c r="N8" s="31"/>
      <c r="O8" s="31"/>
    </row>
    <row r="9" spans="1:15" x14ac:dyDescent="0.2">
      <c r="B9" s="29"/>
      <c r="C9" s="29"/>
      <c r="D9" s="29"/>
      <c r="E9" s="29"/>
      <c r="F9" s="29"/>
      <c r="G9" s="30"/>
      <c r="H9" s="29"/>
      <c r="I9" s="29"/>
      <c r="J9" s="29"/>
      <c r="K9" s="29"/>
      <c r="L9" s="31"/>
      <c r="M9" s="31"/>
      <c r="N9" s="31"/>
      <c r="O9" s="31"/>
    </row>
    <row r="10" spans="1:15" x14ac:dyDescent="0.2">
      <c r="B10" s="29"/>
      <c r="C10" s="29"/>
      <c r="D10" s="29"/>
      <c r="E10" s="29"/>
      <c r="F10" s="29"/>
      <c r="G10" s="30"/>
      <c r="H10" s="29"/>
      <c r="I10" s="29"/>
      <c r="J10" s="29"/>
      <c r="K10" s="29"/>
      <c r="L10" s="31"/>
      <c r="M10" s="31"/>
      <c r="N10" s="31"/>
      <c r="O10" s="31"/>
    </row>
    <row r="11" spans="1:15" x14ac:dyDescent="0.2">
      <c r="B11" s="29"/>
      <c r="C11" s="29"/>
      <c r="D11" s="29"/>
      <c r="E11" s="29"/>
      <c r="F11" s="29"/>
      <c r="G11" s="30"/>
      <c r="H11" s="29"/>
      <c r="I11" s="29"/>
      <c r="J11" s="29"/>
      <c r="K11" s="29"/>
      <c r="L11" s="31"/>
      <c r="M11" s="31"/>
      <c r="N11" s="31"/>
      <c r="O11" s="31"/>
    </row>
    <row r="12" spans="1:15" x14ac:dyDescent="0.2">
      <c r="B12" s="29"/>
      <c r="C12" s="29"/>
      <c r="D12" s="29"/>
      <c r="E12" s="29"/>
      <c r="F12" s="29"/>
      <c r="G12" s="30"/>
      <c r="H12" s="29"/>
      <c r="I12" s="29"/>
      <c r="J12" s="29"/>
      <c r="K12" s="29"/>
      <c r="L12" s="31"/>
      <c r="M12" s="31"/>
      <c r="N12" s="31"/>
      <c r="O12" s="31"/>
    </row>
    <row r="13" spans="1:15" x14ac:dyDescent="0.2">
      <c r="B13" s="29"/>
      <c r="C13" s="29"/>
      <c r="D13" s="29"/>
      <c r="E13" s="29"/>
      <c r="F13" s="29"/>
      <c r="G13" s="30"/>
      <c r="H13" s="29"/>
      <c r="I13" s="29"/>
      <c r="J13" s="29"/>
      <c r="K13" s="29"/>
      <c r="L13" s="31"/>
      <c r="M13" s="31"/>
      <c r="N13" s="31"/>
      <c r="O13" s="31"/>
    </row>
    <row r="14" spans="1:15" x14ac:dyDescent="0.2">
      <c r="B14" s="29"/>
      <c r="C14" s="29"/>
      <c r="D14" s="29"/>
      <c r="E14" s="29"/>
      <c r="F14" s="29"/>
      <c r="G14" s="30"/>
      <c r="H14" s="29"/>
      <c r="I14" s="29"/>
      <c r="J14" s="29"/>
      <c r="K14" s="29"/>
      <c r="L14" s="31"/>
      <c r="M14" s="31"/>
      <c r="N14" s="31"/>
      <c r="O14" s="31"/>
    </row>
    <row r="15" spans="1:15" x14ac:dyDescent="0.2">
      <c r="B15" s="29"/>
      <c r="C15" s="29"/>
      <c r="D15" s="29"/>
      <c r="E15" s="29"/>
      <c r="F15" s="29"/>
      <c r="G15" s="30"/>
      <c r="H15" s="29"/>
      <c r="I15" s="29"/>
      <c r="J15" s="29"/>
      <c r="K15" s="29"/>
      <c r="L15" s="31"/>
      <c r="M15" s="31"/>
      <c r="N15" s="31"/>
      <c r="O15" s="31"/>
    </row>
    <row r="16" spans="1:15" x14ac:dyDescent="0.2">
      <c r="A16" s="109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x14ac:dyDescent="0.2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9"/>
    </row>
    <row r="18" spans="1:15" x14ac:dyDescent="0.2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9"/>
    </row>
    <row r="19" spans="1:15" x14ac:dyDescent="0.2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</row>
    <row r="20" spans="1:15" x14ac:dyDescent="0.2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</row>
    <row r="21" spans="1:15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</row>
    <row r="22" spans="1:15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9"/>
    </row>
    <row r="23" spans="1:15" x14ac:dyDescent="0.2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/>
    </row>
    <row r="24" spans="1:15" x14ac:dyDescent="0.2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9"/>
    </row>
    <row r="25" spans="1:15" x14ac:dyDescent="0.2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</row>
    <row r="26" spans="1:15" x14ac:dyDescent="0.2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5" x14ac:dyDescent="0.2">
      <c r="B27" s="29"/>
      <c r="C27" s="29"/>
      <c r="D27" s="29"/>
      <c r="E27" s="29"/>
      <c r="F27" s="29"/>
      <c r="G27" s="30"/>
      <c r="H27" s="29"/>
      <c r="I27" s="29"/>
      <c r="J27" s="29"/>
      <c r="K27" s="29"/>
      <c r="L27" s="31"/>
      <c r="M27" s="31"/>
      <c r="N27" s="31"/>
      <c r="O27" s="31"/>
    </row>
    <row r="28" spans="1:15" x14ac:dyDescent="0.2">
      <c r="B28" s="29"/>
      <c r="C28" s="29"/>
      <c r="D28" s="29"/>
      <c r="E28" s="29"/>
      <c r="F28" s="29"/>
      <c r="G28" s="30"/>
      <c r="H28" s="29"/>
      <c r="I28" s="29"/>
      <c r="J28" s="29"/>
      <c r="K28" s="29"/>
      <c r="L28" s="31"/>
      <c r="M28" s="31"/>
      <c r="N28" s="31"/>
      <c r="O28" s="31"/>
    </row>
    <row r="29" spans="1:15" x14ac:dyDescent="0.2">
      <c r="B29" s="29"/>
      <c r="C29" s="29"/>
      <c r="D29" s="29"/>
      <c r="E29" s="29"/>
      <c r="F29" s="29"/>
      <c r="G29" s="30"/>
      <c r="H29" s="29"/>
      <c r="I29" s="29"/>
      <c r="J29" s="29"/>
      <c r="K29" s="29"/>
      <c r="L29" s="31"/>
      <c r="M29" s="31"/>
      <c r="N29" s="31"/>
      <c r="O29" s="31"/>
    </row>
    <row r="30" spans="1:15" x14ac:dyDescent="0.2"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31"/>
      <c r="M30" s="31"/>
      <c r="N30" s="31"/>
      <c r="O30" s="31"/>
    </row>
    <row r="31" spans="1:15" x14ac:dyDescent="0.2">
      <c r="B31" s="29"/>
      <c r="C31" s="29"/>
      <c r="D31" s="29"/>
      <c r="E31" s="29"/>
      <c r="F31" s="29"/>
      <c r="G31" s="30"/>
      <c r="H31" s="29"/>
      <c r="I31" s="29"/>
      <c r="J31" s="29"/>
      <c r="K31" s="29"/>
      <c r="L31" s="31"/>
      <c r="M31" s="31"/>
      <c r="N31" s="31"/>
      <c r="O31" s="31"/>
    </row>
    <row r="32" spans="1:15" x14ac:dyDescent="0.2">
      <c r="B32" s="29"/>
      <c r="C32" s="29"/>
      <c r="D32" s="29"/>
      <c r="E32" s="29"/>
      <c r="F32" s="29"/>
      <c r="G32" s="30"/>
      <c r="H32" s="29"/>
      <c r="I32" s="29"/>
      <c r="J32" s="29"/>
      <c r="K32" s="29"/>
      <c r="L32" s="31"/>
      <c r="M32" s="31"/>
      <c r="N32" s="31"/>
      <c r="O32" s="31"/>
    </row>
    <row r="33" spans="2:15" x14ac:dyDescent="0.2">
      <c r="B33" s="29"/>
      <c r="C33" s="29"/>
      <c r="D33" s="29"/>
      <c r="E33" s="29"/>
      <c r="F33" s="29"/>
      <c r="G33" s="30"/>
      <c r="H33" s="29"/>
      <c r="I33" s="29"/>
      <c r="J33" s="29"/>
      <c r="K33" s="29"/>
      <c r="L33" s="31"/>
      <c r="M33" s="31"/>
      <c r="N33" s="31"/>
      <c r="O33" s="31"/>
    </row>
    <row r="34" spans="2:15" x14ac:dyDescent="0.2">
      <c r="B34" s="29"/>
      <c r="C34" s="29"/>
      <c r="D34" s="29"/>
      <c r="E34" s="29"/>
      <c r="F34" s="29"/>
      <c r="G34" s="30"/>
      <c r="H34" s="29"/>
      <c r="I34" s="29"/>
      <c r="J34" s="29"/>
      <c r="K34" s="29"/>
      <c r="L34" s="31"/>
      <c r="M34" s="31"/>
      <c r="N34" s="31"/>
      <c r="O34" s="31"/>
    </row>
    <row r="35" spans="2:15" x14ac:dyDescent="0.2">
      <c r="B35" s="29"/>
      <c r="C35" s="29"/>
      <c r="D35" s="29"/>
      <c r="E35" s="29"/>
      <c r="F35" s="29"/>
      <c r="G35" s="30"/>
      <c r="H35" s="29"/>
      <c r="I35" s="29"/>
      <c r="J35" s="29"/>
      <c r="K35" s="29"/>
      <c r="L35" s="31"/>
      <c r="M35" s="31"/>
      <c r="N35" s="31"/>
      <c r="O35" s="31"/>
    </row>
    <row r="36" spans="2:15" x14ac:dyDescent="0.2">
      <c r="B36" s="29"/>
      <c r="C36" s="29"/>
      <c r="D36" s="29"/>
      <c r="E36" s="29"/>
      <c r="F36" s="29"/>
      <c r="G36" s="30"/>
      <c r="H36" s="29"/>
      <c r="I36" s="29"/>
      <c r="J36" s="29"/>
      <c r="K36" s="29"/>
      <c r="L36" s="31"/>
      <c r="M36" s="31"/>
      <c r="N36" s="31"/>
      <c r="O36" s="31"/>
    </row>
    <row r="37" spans="2:15" x14ac:dyDescent="0.2">
      <c r="B37" s="29"/>
      <c r="C37" s="29"/>
      <c r="D37" s="29"/>
      <c r="E37" s="29"/>
      <c r="F37" s="29"/>
      <c r="G37" s="30"/>
      <c r="H37" s="29"/>
      <c r="I37" s="29"/>
      <c r="J37" s="29"/>
      <c r="K37" s="29"/>
      <c r="L37" s="31"/>
      <c r="M37" s="31"/>
      <c r="N37" s="31"/>
      <c r="O37" s="31"/>
    </row>
    <row r="38" spans="2:15" x14ac:dyDescent="0.2">
      <c r="B38" s="29"/>
      <c r="C38" s="29"/>
      <c r="D38" s="29"/>
      <c r="E38" s="29"/>
      <c r="F38" s="29"/>
      <c r="G38" s="30"/>
      <c r="H38" s="29"/>
      <c r="I38" s="29"/>
      <c r="J38" s="29"/>
      <c r="K38" s="29"/>
      <c r="L38" s="31"/>
      <c r="M38" s="31"/>
      <c r="N38" s="31"/>
      <c r="O38" s="31"/>
    </row>
    <row r="39" spans="2:15" x14ac:dyDescent="0.2">
      <c r="B39" s="29"/>
      <c r="C39" s="29"/>
      <c r="D39" s="29"/>
      <c r="E39" s="29"/>
      <c r="F39" s="29"/>
      <c r="G39" s="30"/>
      <c r="H39" s="29"/>
      <c r="I39" s="29"/>
      <c r="J39" s="29"/>
      <c r="K39" s="29"/>
      <c r="L39" s="31"/>
      <c r="M39" s="31"/>
      <c r="N39" s="31"/>
      <c r="O39" s="31"/>
    </row>
    <row r="40" spans="2:15" x14ac:dyDescent="0.2">
      <c r="B40" s="29"/>
      <c r="C40" s="29"/>
      <c r="D40" s="29"/>
      <c r="E40" s="29"/>
      <c r="F40" s="29"/>
      <c r="G40" s="30"/>
      <c r="H40" s="29"/>
      <c r="I40" s="29"/>
      <c r="J40" s="29"/>
      <c r="K40" s="29"/>
      <c r="L40" s="31"/>
      <c r="M40" s="31"/>
      <c r="N40" s="31"/>
      <c r="O40" s="31"/>
    </row>
    <row r="41" spans="2:15" x14ac:dyDescent="0.2">
      <c r="B41" s="29"/>
      <c r="C41" s="29"/>
      <c r="D41" s="29"/>
      <c r="E41" s="29"/>
      <c r="F41" s="29"/>
      <c r="G41" s="30"/>
      <c r="H41" s="29"/>
      <c r="I41" s="29"/>
      <c r="J41" s="29"/>
      <c r="K41" s="29"/>
      <c r="L41" s="31"/>
      <c r="M41" s="31"/>
      <c r="N41" s="31"/>
      <c r="O41" s="31"/>
    </row>
    <row r="42" spans="2:15" x14ac:dyDescent="0.2">
      <c r="B42" s="29"/>
      <c r="C42" s="29"/>
      <c r="D42" s="29"/>
      <c r="E42" s="29"/>
      <c r="F42" s="29"/>
      <c r="G42" s="30"/>
      <c r="H42" s="29"/>
      <c r="I42" s="29"/>
      <c r="J42" s="29"/>
      <c r="K42" s="29"/>
      <c r="L42" s="31"/>
      <c r="M42" s="31"/>
      <c r="N42" s="31"/>
      <c r="O42" s="31"/>
    </row>
    <row r="43" spans="2:15" x14ac:dyDescent="0.2">
      <c r="B43" s="29"/>
      <c r="C43" s="29"/>
      <c r="D43" s="29"/>
      <c r="E43" s="29"/>
      <c r="F43" s="29"/>
      <c r="G43" s="30"/>
      <c r="H43" s="29"/>
      <c r="I43" s="29"/>
      <c r="J43" s="29"/>
      <c r="K43" s="29"/>
      <c r="L43" s="31"/>
      <c r="M43" s="31"/>
      <c r="N43" s="31"/>
      <c r="O43" s="31"/>
    </row>
    <row r="44" spans="2:15" x14ac:dyDescent="0.2">
      <c r="B44" s="29"/>
      <c r="C44" s="29"/>
      <c r="D44" s="29"/>
      <c r="E44" s="29"/>
      <c r="F44" s="29"/>
      <c r="G44" s="30"/>
      <c r="H44" s="29"/>
      <c r="I44" s="29"/>
      <c r="J44" s="29"/>
      <c r="K44" s="29"/>
      <c r="L44" s="31"/>
      <c r="M44" s="31"/>
      <c r="N44" s="31"/>
      <c r="O44" s="31"/>
    </row>
    <row r="45" spans="2:15" x14ac:dyDescent="0.2">
      <c r="B45" s="29"/>
      <c r="C45" s="29"/>
      <c r="D45" s="29"/>
      <c r="E45" s="29"/>
      <c r="F45" s="29"/>
      <c r="G45" s="30"/>
      <c r="H45" s="29"/>
      <c r="I45" s="29"/>
      <c r="J45" s="29"/>
      <c r="K45" s="29"/>
      <c r="L45" s="31"/>
      <c r="M45" s="31"/>
      <c r="N45" s="31"/>
      <c r="O45" s="31"/>
    </row>
    <row r="46" spans="2:15" x14ac:dyDescent="0.2">
      <c r="B46" s="29"/>
      <c r="C46" s="29"/>
      <c r="D46" s="29"/>
      <c r="E46" s="29"/>
      <c r="F46" s="29"/>
      <c r="G46" s="30"/>
      <c r="H46" s="29"/>
      <c r="I46" s="29"/>
      <c r="J46" s="29"/>
      <c r="K46" s="29"/>
      <c r="L46" s="31"/>
      <c r="M46" s="31"/>
      <c r="N46" s="31"/>
      <c r="O46" s="31"/>
    </row>
    <row r="47" spans="2:15" x14ac:dyDescent="0.2">
      <c r="B47" s="29"/>
      <c r="C47" s="29"/>
      <c r="D47" s="29"/>
      <c r="E47" s="29"/>
      <c r="F47" s="29"/>
      <c r="G47" s="30"/>
      <c r="H47" s="29"/>
      <c r="I47" s="29"/>
      <c r="J47" s="29"/>
      <c r="K47" s="29"/>
      <c r="L47" s="31"/>
      <c r="M47" s="31"/>
      <c r="N47" s="31"/>
      <c r="O47" s="31"/>
    </row>
    <row r="48" spans="2:15" x14ac:dyDescent="0.2">
      <c r="B48" s="29"/>
      <c r="C48" s="29"/>
      <c r="D48" s="29"/>
      <c r="E48" s="29"/>
      <c r="F48" s="29"/>
      <c r="G48" s="30"/>
      <c r="H48" s="29"/>
      <c r="I48" s="29"/>
      <c r="J48" s="29"/>
      <c r="K48" s="29"/>
      <c r="L48" s="31"/>
      <c r="M48" s="31"/>
      <c r="N48" s="31"/>
      <c r="O48" s="31"/>
    </row>
    <row r="49" spans="1:15" x14ac:dyDescent="0.2">
      <c r="B49" s="29"/>
      <c r="C49" s="29"/>
      <c r="D49" s="29"/>
      <c r="E49" s="29"/>
      <c r="F49" s="29"/>
      <c r="G49" s="30"/>
      <c r="H49" s="29"/>
      <c r="I49" s="29"/>
      <c r="J49" s="29"/>
      <c r="K49" s="29"/>
      <c r="L49" s="31"/>
      <c r="M49" s="31"/>
      <c r="N49" s="31"/>
      <c r="O49" s="31"/>
    </row>
    <row r="50" spans="1:15" x14ac:dyDescent="0.2">
      <c r="B50" s="29"/>
      <c r="C50" s="29"/>
      <c r="D50" s="29"/>
      <c r="E50" s="29"/>
      <c r="F50" s="29"/>
      <c r="G50" s="30"/>
      <c r="H50" s="29"/>
      <c r="I50" s="29"/>
      <c r="J50" s="29"/>
      <c r="K50" s="29"/>
      <c r="L50" s="31"/>
      <c r="M50" s="31"/>
      <c r="N50" s="31"/>
      <c r="O50" s="31"/>
    </row>
    <row r="51" spans="1:15" x14ac:dyDescent="0.2">
      <c r="B51" s="29"/>
      <c r="C51" s="29"/>
      <c r="D51" s="29"/>
      <c r="E51" s="29"/>
      <c r="F51" s="29"/>
      <c r="G51" s="30"/>
      <c r="H51" s="29"/>
      <c r="I51" s="29"/>
      <c r="J51" s="29"/>
      <c r="K51" s="29"/>
      <c r="L51" s="31"/>
      <c r="M51" s="31"/>
      <c r="N51" s="31"/>
      <c r="O51" s="31"/>
    </row>
    <row r="52" spans="1:15" x14ac:dyDescent="0.2">
      <c r="B52" s="29"/>
      <c r="C52" s="29"/>
      <c r="D52" s="29"/>
      <c r="E52" s="29"/>
      <c r="F52" s="29"/>
      <c r="G52" s="30"/>
      <c r="H52" s="29"/>
      <c r="I52" s="29"/>
      <c r="J52" s="29"/>
      <c r="K52" s="29"/>
      <c r="L52" s="31"/>
      <c r="M52" s="31"/>
      <c r="N52" s="31"/>
      <c r="O52" s="31"/>
    </row>
    <row r="53" spans="1:15" x14ac:dyDescent="0.2">
      <c r="B53" s="29"/>
      <c r="C53" s="29"/>
      <c r="D53" s="29"/>
      <c r="E53" s="29"/>
      <c r="F53" s="29"/>
      <c r="G53" s="30"/>
      <c r="H53" s="29"/>
      <c r="I53" s="29"/>
      <c r="J53" s="29"/>
      <c r="K53" s="29"/>
      <c r="L53" s="31"/>
      <c r="M53" s="31"/>
      <c r="N53" s="31"/>
      <c r="O53" s="31"/>
    </row>
    <row r="54" spans="1:15" x14ac:dyDescent="0.2">
      <c r="B54" s="29"/>
      <c r="C54" s="29"/>
      <c r="D54" s="29"/>
      <c r="E54" s="29"/>
      <c r="F54" s="29"/>
      <c r="G54" s="30"/>
      <c r="H54" s="29"/>
      <c r="I54" s="29"/>
      <c r="J54" s="29"/>
      <c r="K54" s="29"/>
      <c r="L54" s="31"/>
      <c r="M54" s="31"/>
      <c r="N54" s="31"/>
      <c r="O54" s="31"/>
    </row>
    <row r="55" spans="1:15" x14ac:dyDescent="0.2">
      <c r="B55" s="29"/>
      <c r="C55" s="29"/>
      <c r="D55" s="29"/>
      <c r="E55" s="29"/>
      <c r="F55" s="29"/>
      <c r="G55" s="30"/>
      <c r="H55" s="29"/>
      <c r="I55" s="29"/>
      <c r="J55" s="29"/>
      <c r="K55" s="29"/>
      <c r="L55" s="31"/>
      <c r="M55" s="31"/>
      <c r="N55" s="31"/>
      <c r="O55" s="31"/>
    </row>
    <row r="56" spans="1:15" x14ac:dyDescent="0.2">
      <c r="B56" s="29"/>
      <c r="C56" s="29"/>
      <c r="D56" s="29"/>
      <c r="E56" s="29"/>
      <c r="F56" s="29"/>
      <c r="G56" s="30"/>
      <c r="H56" s="29"/>
      <c r="I56" s="29"/>
      <c r="J56" s="29"/>
      <c r="K56" s="29"/>
      <c r="L56" s="31"/>
      <c r="M56" s="31"/>
      <c r="N56" s="31"/>
      <c r="O56" s="31"/>
    </row>
    <row r="57" spans="1:15" ht="120.75" x14ac:dyDescent="0.2">
      <c r="A57" s="4" t="s">
        <v>0</v>
      </c>
      <c r="B57" s="5" t="s">
        <v>1</v>
      </c>
      <c r="C57" s="5" t="s">
        <v>2</v>
      </c>
      <c r="D57" s="5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  <c r="K57" s="5" t="s">
        <v>10</v>
      </c>
      <c r="L57" s="6" t="s">
        <v>11</v>
      </c>
      <c r="M57" s="6" t="s">
        <v>12</v>
      </c>
      <c r="N57" s="6" t="s">
        <v>13</v>
      </c>
      <c r="O57" s="7" t="s">
        <v>14</v>
      </c>
    </row>
    <row r="58" spans="1:15" ht="33.75" x14ac:dyDescent="0.2">
      <c r="A58" s="8" t="s">
        <v>15</v>
      </c>
      <c r="B58" s="36">
        <v>5</v>
      </c>
      <c r="C58" s="36">
        <v>9</v>
      </c>
      <c r="D58" s="36">
        <v>50</v>
      </c>
      <c r="E58" s="36">
        <v>52</v>
      </c>
      <c r="F58" s="36">
        <v>790</v>
      </c>
      <c r="G58" s="36">
        <v>128</v>
      </c>
      <c r="H58" s="36">
        <v>326</v>
      </c>
      <c r="I58" s="36">
        <v>0</v>
      </c>
      <c r="J58" s="36">
        <v>80</v>
      </c>
      <c r="K58" s="36">
        <v>15</v>
      </c>
      <c r="L58" s="37">
        <f>((F58)/(E58+F58+(Jan!E58+Fev!E58)))</f>
        <v>0.85963003264417848</v>
      </c>
      <c r="M58" s="37">
        <f t="shared" ref="M58:M88" si="0">IF(D58=0,0%,(J58)/D58)</f>
        <v>1.6</v>
      </c>
      <c r="N58" s="37">
        <f t="shared" ref="N58:N88" si="1">IF(D58=0,0%,(E58)/D58)</f>
        <v>1.04</v>
      </c>
      <c r="O58" s="38" t="s">
        <v>16</v>
      </c>
    </row>
    <row r="59" spans="1:15" x14ac:dyDescent="0.2">
      <c r="A59" s="8" t="s">
        <v>17</v>
      </c>
      <c r="B59" s="36">
        <v>6</v>
      </c>
      <c r="C59" s="39">
        <v>7</v>
      </c>
      <c r="D59" s="36">
        <v>186</v>
      </c>
      <c r="E59" s="36">
        <v>230</v>
      </c>
      <c r="F59" s="36">
        <v>3568</v>
      </c>
      <c r="G59" s="36">
        <v>245</v>
      </c>
      <c r="H59" s="36">
        <v>527</v>
      </c>
      <c r="I59" s="36">
        <v>14</v>
      </c>
      <c r="J59" s="36">
        <v>333</v>
      </c>
      <c r="K59" s="36">
        <v>12</v>
      </c>
      <c r="L59" s="37">
        <f>((F59)/(E59+F59+(Jan!E59+Fev!E59)))</f>
        <v>0.85831128217464514</v>
      </c>
      <c r="M59" s="37">
        <f t="shared" si="0"/>
        <v>1.7903225806451613</v>
      </c>
      <c r="N59" s="37">
        <f t="shared" si="1"/>
        <v>1.2365591397849462</v>
      </c>
      <c r="O59" s="38">
        <f t="shared" ref="O59:O60" si="2">IF(J59=0,0%,I59/J59)</f>
        <v>4.2042042042042045E-2</v>
      </c>
    </row>
    <row r="60" spans="1:15" x14ac:dyDescent="0.2">
      <c r="A60" s="8" t="s">
        <v>18</v>
      </c>
      <c r="B60" s="36">
        <v>5</v>
      </c>
      <c r="C60" s="36">
        <v>5</v>
      </c>
      <c r="D60" s="36">
        <v>206</v>
      </c>
      <c r="E60" s="36">
        <v>275</v>
      </c>
      <c r="F60" s="36">
        <v>4911</v>
      </c>
      <c r="G60" s="36">
        <v>448</v>
      </c>
      <c r="H60" s="36">
        <v>425</v>
      </c>
      <c r="I60" s="36">
        <v>7</v>
      </c>
      <c r="J60" s="36">
        <v>212</v>
      </c>
      <c r="K60" s="36">
        <v>0</v>
      </c>
      <c r="L60" s="37">
        <f>((F60)/(E60+F60+(Jan!E60+Fev!E60)))</f>
        <v>0.91486587183308499</v>
      </c>
      <c r="M60" s="37">
        <f t="shared" si="0"/>
        <v>1.029126213592233</v>
      </c>
      <c r="N60" s="37">
        <f t="shared" si="1"/>
        <v>1.3349514563106797</v>
      </c>
      <c r="O60" s="38">
        <f t="shared" si="2"/>
        <v>3.3018867924528301E-2</v>
      </c>
    </row>
    <row r="61" spans="1:15" ht="22.5" x14ac:dyDescent="0.2">
      <c r="A61" s="8" t="s">
        <v>19</v>
      </c>
      <c r="B61" s="36">
        <v>2</v>
      </c>
      <c r="C61" s="36">
        <v>3</v>
      </c>
      <c r="D61" s="36">
        <v>213</v>
      </c>
      <c r="E61" s="36">
        <v>113</v>
      </c>
      <c r="F61" s="36">
        <v>6223</v>
      </c>
      <c r="G61" s="36">
        <v>1124</v>
      </c>
      <c r="H61" s="36">
        <v>643</v>
      </c>
      <c r="I61" s="39">
        <v>0</v>
      </c>
      <c r="J61" s="36">
        <v>243</v>
      </c>
      <c r="K61" s="39">
        <v>0</v>
      </c>
      <c r="L61" s="37">
        <f>((F61)/(E61+F61+(Jan!E61+Fev!E61)))</f>
        <v>0.95664873174481169</v>
      </c>
      <c r="M61" s="37">
        <f t="shared" si="0"/>
        <v>1.1408450704225352</v>
      </c>
      <c r="N61" s="37">
        <f t="shared" si="1"/>
        <v>0.53051643192488263</v>
      </c>
      <c r="O61" s="38" t="s">
        <v>16</v>
      </c>
    </row>
    <row r="62" spans="1:15" x14ac:dyDescent="0.2">
      <c r="A62" s="8" t="s">
        <v>20</v>
      </c>
      <c r="B62" s="36">
        <v>32</v>
      </c>
      <c r="C62" s="36">
        <v>47</v>
      </c>
      <c r="D62" s="36">
        <v>30</v>
      </c>
      <c r="E62" s="36">
        <v>17</v>
      </c>
      <c r="F62" s="36">
        <v>1100</v>
      </c>
      <c r="G62" s="36">
        <v>453</v>
      </c>
      <c r="H62" s="36">
        <v>135</v>
      </c>
      <c r="I62" s="36">
        <v>2</v>
      </c>
      <c r="J62" s="36">
        <v>20</v>
      </c>
      <c r="K62" s="36">
        <v>9</v>
      </c>
      <c r="L62" s="37">
        <f>((F62)/(E62+F62+(Jan!E62+Fev!E62)))</f>
        <v>0.9606986899563319</v>
      </c>
      <c r="M62" s="37">
        <f t="shared" si="0"/>
        <v>0.66666666666666663</v>
      </c>
      <c r="N62" s="37">
        <f t="shared" si="1"/>
        <v>0.56666666666666665</v>
      </c>
      <c r="O62" s="38" t="s">
        <v>16</v>
      </c>
    </row>
    <row r="63" spans="1:15" x14ac:dyDescent="0.2">
      <c r="A63" s="8" t="s">
        <v>21</v>
      </c>
      <c r="B63" s="36">
        <v>8</v>
      </c>
      <c r="C63" s="36">
        <v>3</v>
      </c>
      <c r="D63" s="36">
        <v>168</v>
      </c>
      <c r="E63" s="36">
        <v>167</v>
      </c>
      <c r="F63" s="36">
        <v>3457</v>
      </c>
      <c r="G63" s="36">
        <v>191</v>
      </c>
      <c r="H63" s="36">
        <v>462</v>
      </c>
      <c r="I63" s="36">
        <v>23</v>
      </c>
      <c r="J63" s="36">
        <v>238</v>
      </c>
      <c r="K63" s="36">
        <v>4</v>
      </c>
      <c r="L63" s="37">
        <f>((F63)/(E63+F63+(Jan!E63+Fev!E63)))</f>
        <v>0.89420589756854629</v>
      </c>
      <c r="M63" s="37">
        <f t="shared" si="0"/>
        <v>1.4166666666666667</v>
      </c>
      <c r="N63" s="37">
        <f t="shared" si="1"/>
        <v>0.99404761904761907</v>
      </c>
      <c r="O63" s="38">
        <f t="shared" ref="O63:O64" si="3">IF(J63=0,0%,I63/J63)</f>
        <v>9.6638655462184878E-2</v>
      </c>
    </row>
    <row r="64" spans="1:15" ht="22.5" x14ac:dyDescent="0.2">
      <c r="A64" s="8" t="s">
        <v>22</v>
      </c>
      <c r="B64" s="36">
        <v>11</v>
      </c>
      <c r="C64" s="36">
        <v>4</v>
      </c>
      <c r="D64" s="36">
        <v>155</v>
      </c>
      <c r="E64" s="36">
        <v>128</v>
      </c>
      <c r="F64" s="36">
        <v>1975</v>
      </c>
      <c r="G64" s="36">
        <v>80</v>
      </c>
      <c r="H64" s="36">
        <v>349</v>
      </c>
      <c r="I64" s="36">
        <v>26</v>
      </c>
      <c r="J64" s="36">
        <v>76</v>
      </c>
      <c r="K64" s="36">
        <v>18</v>
      </c>
      <c r="L64" s="37">
        <f>((F64)/(E64+F64+(Jan!E64+Fev!E64)))</f>
        <v>0.86206896551724133</v>
      </c>
      <c r="M64" s="37">
        <f t="shared" si="0"/>
        <v>0.49032258064516127</v>
      </c>
      <c r="N64" s="37">
        <f t="shared" si="1"/>
        <v>0.82580645161290323</v>
      </c>
      <c r="O64" s="38">
        <f t="shared" si="3"/>
        <v>0.34210526315789475</v>
      </c>
    </row>
    <row r="65" spans="1:15" x14ac:dyDescent="0.2">
      <c r="A65" s="8" t="s">
        <v>23</v>
      </c>
      <c r="B65" s="36">
        <v>10</v>
      </c>
      <c r="C65" s="36">
        <v>5</v>
      </c>
      <c r="D65" s="36">
        <v>199</v>
      </c>
      <c r="E65" s="36">
        <v>210</v>
      </c>
      <c r="F65" s="36">
        <v>2143</v>
      </c>
      <c r="G65" s="36">
        <v>223</v>
      </c>
      <c r="H65" s="36">
        <v>449</v>
      </c>
      <c r="I65" s="36">
        <v>14</v>
      </c>
      <c r="J65" s="36">
        <v>361</v>
      </c>
      <c r="K65" s="36">
        <v>2</v>
      </c>
      <c r="L65" s="37">
        <f>((F65)/(E65+F65+(Jan!E65+Fev!E65)))</f>
        <v>0.84436564223798272</v>
      </c>
      <c r="M65" s="37">
        <f t="shared" si="0"/>
        <v>1.8140703517587939</v>
      </c>
      <c r="N65" s="37">
        <f t="shared" si="1"/>
        <v>1.0552763819095476</v>
      </c>
      <c r="O65" s="38" t="s">
        <v>16</v>
      </c>
    </row>
    <row r="66" spans="1:15" ht="22.5" x14ac:dyDescent="0.2">
      <c r="A66" s="8" t="s">
        <v>24</v>
      </c>
      <c r="B66" s="36">
        <v>46</v>
      </c>
      <c r="C66" s="36">
        <v>31</v>
      </c>
      <c r="D66" s="36">
        <v>30</v>
      </c>
      <c r="E66" s="36">
        <v>12</v>
      </c>
      <c r="F66" s="36">
        <v>2337</v>
      </c>
      <c r="G66" s="36">
        <v>167</v>
      </c>
      <c r="H66" s="36">
        <v>185</v>
      </c>
      <c r="I66" s="36">
        <v>0</v>
      </c>
      <c r="J66" s="36">
        <v>31</v>
      </c>
      <c r="K66" s="36">
        <v>9</v>
      </c>
      <c r="L66" s="37">
        <f>((F66)/(E66+F66+(Jan!E66+Fev!E66)))</f>
        <v>0.9806966009232061</v>
      </c>
      <c r="M66" s="37">
        <f t="shared" si="0"/>
        <v>1.0333333333333334</v>
      </c>
      <c r="N66" s="37">
        <f t="shared" si="1"/>
        <v>0.4</v>
      </c>
      <c r="O66" s="38">
        <f t="shared" ref="O66:O67" si="4">IF(J66=0,0%,I66/J66)</f>
        <v>0</v>
      </c>
    </row>
    <row r="67" spans="1:15" ht="22.5" x14ac:dyDescent="0.2">
      <c r="A67" s="8" t="s">
        <v>25</v>
      </c>
      <c r="B67" s="36">
        <v>13</v>
      </c>
      <c r="C67" s="36">
        <v>13</v>
      </c>
      <c r="D67" s="36">
        <v>148</v>
      </c>
      <c r="E67" s="36">
        <v>207</v>
      </c>
      <c r="F67" s="36">
        <v>1358</v>
      </c>
      <c r="G67" s="36">
        <v>109</v>
      </c>
      <c r="H67" s="36">
        <v>215</v>
      </c>
      <c r="I67" s="36">
        <v>82</v>
      </c>
      <c r="J67" s="36">
        <v>187</v>
      </c>
      <c r="K67" s="36">
        <v>28</v>
      </c>
      <c r="L67" s="37">
        <f>((F67)/(E67+F67+(Jan!E67+Fev!E67)))</f>
        <v>0.75528364849833152</v>
      </c>
      <c r="M67" s="37">
        <f t="shared" si="0"/>
        <v>1.2635135135135136</v>
      </c>
      <c r="N67" s="37">
        <f t="shared" si="1"/>
        <v>1.3986486486486487</v>
      </c>
      <c r="O67" s="38">
        <f t="shared" si="4"/>
        <v>0.43850267379679142</v>
      </c>
    </row>
    <row r="68" spans="1:15" ht="33.75" x14ac:dyDescent="0.2">
      <c r="A68" s="12" t="s">
        <v>26</v>
      </c>
      <c r="B68" s="36">
        <v>7</v>
      </c>
      <c r="C68" s="36">
        <v>1</v>
      </c>
      <c r="D68" s="36">
        <v>581</v>
      </c>
      <c r="E68" s="36">
        <v>94</v>
      </c>
      <c r="F68" s="36">
        <v>3978</v>
      </c>
      <c r="G68" s="36">
        <v>122</v>
      </c>
      <c r="H68" s="36">
        <v>228</v>
      </c>
      <c r="I68" s="36">
        <v>56</v>
      </c>
      <c r="J68" s="36">
        <v>540</v>
      </c>
      <c r="K68" s="36">
        <v>56</v>
      </c>
      <c r="L68" s="37">
        <f>((F68)/(E68+F68+(Jan!E68+Fev!E68)))</f>
        <v>0.92318403341842659</v>
      </c>
      <c r="M68" s="37">
        <f t="shared" si="0"/>
        <v>0.92943201376936313</v>
      </c>
      <c r="N68" s="37">
        <f t="shared" si="1"/>
        <v>0.16179001721170397</v>
      </c>
      <c r="O68" s="38" t="s">
        <v>16</v>
      </c>
    </row>
    <row r="69" spans="1:15" x14ac:dyDescent="0.2">
      <c r="A69" s="8" t="s">
        <v>27</v>
      </c>
      <c r="B69" s="36">
        <v>21</v>
      </c>
      <c r="C69" s="36">
        <v>13</v>
      </c>
      <c r="D69" s="36">
        <v>230</v>
      </c>
      <c r="E69" s="36">
        <v>217</v>
      </c>
      <c r="F69" s="36">
        <v>8201</v>
      </c>
      <c r="G69" s="36">
        <v>568</v>
      </c>
      <c r="H69" s="36">
        <v>548</v>
      </c>
      <c r="I69" s="36">
        <v>21</v>
      </c>
      <c r="J69" s="36">
        <v>329</v>
      </c>
      <c r="K69" s="39">
        <v>5</v>
      </c>
      <c r="L69" s="37">
        <f>((F69)/(E69+F69+(Jan!E69+Fev!E69)))</f>
        <v>0.93800754889625981</v>
      </c>
      <c r="M69" s="37">
        <f t="shared" si="0"/>
        <v>1.4304347826086956</v>
      </c>
      <c r="N69" s="37">
        <f t="shared" si="1"/>
        <v>0.94347826086956521</v>
      </c>
      <c r="O69" s="38">
        <f t="shared" ref="O69:O81" si="5">IF(J69=0,0%,I69/J69)</f>
        <v>6.3829787234042548E-2</v>
      </c>
    </row>
    <row r="70" spans="1:15" x14ac:dyDescent="0.2">
      <c r="A70" s="8" t="s">
        <v>28</v>
      </c>
      <c r="B70" s="36">
        <v>9</v>
      </c>
      <c r="C70" s="36">
        <v>11</v>
      </c>
      <c r="D70" s="36">
        <v>236</v>
      </c>
      <c r="E70" s="36">
        <v>219</v>
      </c>
      <c r="F70" s="36">
        <v>5256</v>
      </c>
      <c r="G70" s="36">
        <v>475</v>
      </c>
      <c r="H70" s="36">
        <v>587</v>
      </c>
      <c r="I70" s="36">
        <v>22</v>
      </c>
      <c r="J70" s="36">
        <v>351</v>
      </c>
      <c r="K70" s="39">
        <v>3</v>
      </c>
      <c r="L70" s="37">
        <f>((F70)/(E70+F70+(Jan!E70+Fev!E70)))</f>
        <v>0.86404734506000325</v>
      </c>
      <c r="M70" s="37">
        <f t="shared" si="0"/>
        <v>1.4872881355932204</v>
      </c>
      <c r="N70" s="37">
        <f t="shared" si="1"/>
        <v>0.92796610169491522</v>
      </c>
      <c r="O70" s="38">
        <f t="shared" si="5"/>
        <v>6.2678062678062682E-2</v>
      </c>
    </row>
    <row r="71" spans="1:15" x14ac:dyDescent="0.2">
      <c r="A71" s="8" t="s">
        <v>29</v>
      </c>
      <c r="B71" s="36">
        <v>8</v>
      </c>
      <c r="C71" s="36">
        <v>4</v>
      </c>
      <c r="D71" s="36">
        <v>264</v>
      </c>
      <c r="E71" s="36">
        <v>155</v>
      </c>
      <c r="F71" s="36">
        <v>5413</v>
      </c>
      <c r="G71" s="36">
        <v>445</v>
      </c>
      <c r="H71" s="36">
        <v>758</v>
      </c>
      <c r="I71" s="36">
        <v>15</v>
      </c>
      <c r="J71" s="36">
        <v>335</v>
      </c>
      <c r="K71" s="39">
        <v>8</v>
      </c>
      <c r="L71" s="37">
        <f>((F71)/(E71+F71+(Jan!E71+Fev!E71)))</f>
        <v>0.91590524534686968</v>
      </c>
      <c r="M71" s="37">
        <f t="shared" si="0"/>
        <v>1.268939393939394</v>
      </c>
      <c r="N71" s="37">
        <f t="shared" si="1"/>
        <v>0.58712121212121215</v>
      </c>
      <c r="O71" s="38">
        <f t="shared" si="5"/>
        <v>4.4776119402985072E-2</v>
      </c>
    </row>
    <row r="72" spans="1:15" x14ac:dyDescent="0.2">
      <c r="A72" s="8" t="s">
        <v>30</v>
      </c>
      <c r="B72" s="36">
        <v>9</v>
      </c>
      <c r="C72" s="36">
        <v>0</v>
      </c>
      <c r="D72" s="36">
        <v>210</v>
      </c>
      <c r="E72" s="36">
        <v>387</v>
      </c>
      <c r="F72" s="36">
        <v>5225</v>
      </c>
      <c r="G72" s="36">
        <v>815</v>
      </c>
      <c r="H72" s="36">
        <v>436</v>
      </c>
      <c r="I72" s="36">
        <v>23</v>
      </c>
      <c r="J72" s="36">
        <v>340</v>
      </c>
      <c r="K72" s="36">
        <v>5</v>
      </c>
      <c r="L72" s="37">
        <f>((F72)/(E72+F72+(Jan!E72+Fev!E72)))</f>
        <v>0.87933355772467181</v>
      </c>
      <c r="M72" s="37">
        <f t="shared" si="0"/>
        <v>1.6190476190476191</v>
      </c>
      <c r="N72" s="37">
        <f t="shared" si="1"/>
        <v>1.8428571428571427</v>
      </c>
      <c r="O72" s="38">
        <f t="shared" si="5"/>
        <v>6.7647058823529407E-2</v>
      </c>
    </row>
    <row r="73" spans="1:15" x14ac:dyDescent="0.2">
      <c r="A73" s="8" t="s">
        <v>31</v>
      </c>
      <c r="B73" s="36">
        <v>9</v>
      </c>
      <c r="C73" s="36">
        <v>6</v>
      </c>
      <c r="D73" s="36">
        <v>212</v>
      </c>
      <c r="E73" s="36">
        <v>302</v>
      </c>
      <c r="F73" s="36">
        <v>4373</v>
      </c>
      <c r="G73" s="36">
        <v>758</v>
      </c>
      <c r="H73" s="36">
        <v>633</v>
      </c>
      <c r="I73" s="36">
        <v>14</v>
      </c>
      <c r="J73" s="36">
        <v>332</v>
      </c>
      <c r="K73" s="36">
        <v>5</v>
      </c>
      <c r="L73" s="37">
        <f>((F73)/(E73+F73+(Jan!E73+Fev!E73)))</f>
        <v>0.87846524708718365</v>
      </c>
      <c r="M73" s="37">
        <f t="shared" si="0"/>
        <v>1.5660377358490567</v>
      </c>
      <c r="N73" s="37">
        <f t="shared" si="1"/>
        <v>1.4245283018867925</v>
      </c>
      <c r="O73" s="38">
        <f t="shared" si="5"/>
        <v>4.2168674698795178E-2</v>
      </c>
    </row>
    <row r="74" spans="1:15" x14ac:dyDescent="0.2">
      <c r="A74" s="8" t="s">
        <v>32</v>
      </c>
      <c r="B74" s="36">
        <v>9</v>
      </c>
      <c r="C74" s="36">
        <v>16</v>
      </c>
      <c r="D74" s="36">
        <v>463</v>
      </c>
      <c r="E74" s="36">
        <v>1138</v>
      </c>
      <c r="F74" s="36">
        <v>6497</v>
      </c>
      <c r="G74" s="36">
        <v>478</v>
      </c>
      <c r="H74" s="36">
        <v>346</v>
      </c>
      <c r="I74" s="36">
        <v>19</v>
      </c>
      <c r="J74" s="36">
        <v>326</v>
      </c>
      <c r="K74" s="39">
        <v>0</v>
      </c>
      <c r="L74" s="37">
        <f>((F74)/(E74+F74+(Jan!E74+Fev!E74)))</f>
        <v>0.83209528688524592</v>
      </c>
      <c r="M74" s="37">
        <f t="shared" si="0"/>
        <v>0.70410367170626353</v>
      </c>
      <c r="N74" s="37">
        <f t="shared" si="1"/>
        <v>2.4578833693304536</v>
      </c>
      <c r="O74" s="38">
        <f t="shared" si="5"/>
        <v>5.8282208588957052E-2</v>
      </c>
    </row>
    <row r="75" spans="1:15" x14ac:dyDescent="0.2">
      <c r="A75" s="13" t="s">
        <v>33</v>
      </c>
      <c r="B75" s="36">
        <v>12</v>
      </c>
      <c r="C75" s="36">
        <v>2</v>
      </c>
      <c r="D75" s="36">
        <v>241</v>
      </c>
      <c r="E75" s="36">
        <v>304</v>
      </c>
      <c r="F75" s="36">
        <v>7124</v>
      </c>
      <c r="G75" s="36">
        <v>484</v>
      </c>
      <c r="H75" s="36">
        <v>655</v>
      </c>
      <c r="I75" s="36">
        <v>12</v>
      </c>
      <c r="J75" s="36">
        <v>213</v>
      </c>
      <c r="K75" s="39">
        <v>1</v>
      </c>
      <c r="L75" s="37">
        <f>((F75)/(E75+F75+(Jan!E75+Fev!E75)))</f>
        <v>0.94357615894039737</v>
      </c>
      <c r="M75" s="37">
        <f t="shared" si="0"/>
        <v>0.88381742738589208</v>
      </c>
      <c r="N75" s="37">
        <f t="shared" si="1"/>
        <v>1.2614107883817427</v>
      </c>
      <c r="O75" s="38">
        <f t="shared" si="5"/>
        <v>5.6338028169014086E-2</v>
      </c>
    </row>
    <row r="76" spans="1:15" x14ac:dyDescent="0.2">
      <c r="A76" s="13" t="s">
        <v>34</v>
      </c>
      <c r="B76" s="36">
        <v>11</v>
      </c>
      <c r="C76" s="39">
        <v>6</v>
      </c>
      <c r="D76" s="36">
        <v>261</v>
      </c>
      <c r="E76" s="36">
        <v>231</v>
      </c>
      <c r="F76" s="36">
        <v>6166</v>
      </c>
      <c r="G76" s="36">
        <v>477</v>
      </c>
      <c r="H76" s="36">
        <v>792</v>
      </c>
      <c r="I76" s="36">
        <v>14</v>
      </c>
      <c r="J76" s="36">
        <v>178</v>
      </c>
      <c r="K76" s="39">
        <v>0</v>
      </c>
      <c r="L76" s="37">
        <f>((F76)/(E76+F76+(Jan!E76+Fev!E76)))</f>
        <v>0.87473400482337915</v>
      </c>
      <c r="M76" s="37">
        <f t="shared" si="0"/>
        <v>0.68199233716475094</v>
      </c>
      <c r="N76" s="37">
        <f t="shared" si="1"/>
        <v>0.88505747126436785</v>
      </c>
      <c r="O76" s="38">
        <f t="shared" si="5"/>
        <v>7.8651685393258425E-2</v>
      </c>
    </row>
    <row r="77" spans="1:15" x14ac:dyDescent="0.2">
      <c r="A77" s="13" t="s">
        <v>35</v>
      </c>
      <c r="B77" s="36">
        <v>12</v>
      </c>
      <c r="C77" s="36">
        <v>14</v>
      </c>
      <c r="D77" s="36">
        <v>222</v>
      </c>
      <c r="E77" s="36">
        <v>269</v>
      </c>
      <c r="F77" s="36">
        <v>6570</v>
      </c>
      <c r="G77" s="36">
        <v>605</v>
      </c>
      <c r="H77" s="36">
        <v>557</v>
      </c>
      <c r="I77" s="36">
        <v>20</v>
      </c>
      <c r="J77" s="36">
        <v>180</v>
      </c>
      <c r="K77" s="36">
        <v>9</v>
      </c>
      <c r="L77" s="37">
        <f>((F77)/(E77+F77+(Jan!E77+Fev!E77)))</f>
        <v>0.90334112470782346</v>
      </c>
      <c r="M77" s="37">
        <f t="shared" si="0"/>
        <v>0.81081081081081086</v>
      </c>
      <c r="N77" s="37">
        <f t="shared" si="1"/>
        <v>1.2117117117117118</v>
      </c>
      <c r="O77" s="38">
        <f t="shared" si="5"/>
        <v>0.1111111111111111</v>
      </c>
    </row>
    <row r="78" spans="1:15" x14ac:dyDescent="0.2">
      <c r="A78" s="13" t="s">
        <v>36</v>
      </c>
      <c r="B78" s="36">
        <v>16</v>
      </c>
      <c r="C78" s="36">
        <v>2</v>
      </c>
      <c r="D78" s="36">
        <v>219</v>
      </c>
      <c r="E78" s="36">
        <v>315</v>
      </c>
      <c r="F78" s="36">
        <v>5243</v>
      </c>
      <c r="G78" s="36">
        <v>666</v>
      </c>
      <c r="H78" s="36">
        <v>338</v>
      </c>
      <c r="I78" s="36">
        <v>13</v>
      </c>
      <c r="J78" s="36">
        <v>173</v>
      </c>
      <c r="K78" s="39">
        <v>3</v>
      </c>
      <c r="L78" s="37">
        <f>((F78)/(E78+F78+(Jan!E78+Fev!E78)))</f>
        <v>0.89562692176289715</v>
      </c>
      <c r="M78" s="37">
        <f t="shared" si="0"/>
        <v>0.78995433789954339</v>
      </c>
      <c r="N78" s="37">
        <f t="shared" si="1"/>
        <v>1.4383561643835616</v>
      </c>
      <c r="O78" s="38">
        <f t="shared" si="5"/>
        <v>7.5144508670520235E-2</v>
      </c>
    </row>
    <row r="79" spans="1:15" x14ac:dyDescent="0.2">
      <c r="A79" s="13" t="s">
        <v>37</v>
      </c>
      <c r="B79" s="36">
        <v>10</v>
      </c>
      <c r="C79" s="36">
        <v>8</v>
      </c>
      <c r="D79" s="36">
        <v>220</v>
      </c>
      <c r="E79" s="36">
        <v>64</v>
      </c>
      <c r="F79" s="36">
        <v>8600</v>
      </c>
      <c r="G79" s="36">
        <v>407</v>
      </c>
      <c r="H79" s="36">
        <v>326</v>
      </c>
      <c r="I79" s="36">
        <v>12</v>
      </c>
      <c r="J79" s="36">
        <v>310</v>
      </c>
      <c r="K79" s="39">
        <v>4</v>
      </c>
      <c r="L79" s="37">
        <f>((F79)/(E79+F79+(Jan!E79+Fev!E79)))</f>
        <v>0.9735114330993887</v>
      </c>
      <c r="M79" s="37">
        <f t="shared" si="0"/>
        <v>1.4090909090909092</v>
      </c>
      <c r="N79" s="37">
        <f t="shared" si="1"/>
        <v>0.29090909090909089</v>
      </c>
      <c r="O79" s="38">
        <f t="shared" si="5"/>
        <v>3.870967741935484E-2</v>
      </c>
    </row>
    <row r="80" spans="1:15" x14ac:dyDescent="0.2">
      <c r="A80" s="13" t="s">
        <v>38</v>
      </c>
      <c r="B80" s="36">
        <v>11</v>
      </c>
      <c r="C80" s="36">
        <v>10</v>
      </c>
      <c r="D80" s="36">
        <v>257</v>
      </c>
      <c r="E80" s="36">
        <v>120</v>
      </c>
      <c r="F80" s="36">
        <v>7082</v>
      </c>
      <c r="G80" s="36">
        <v>653</v>
      </c>
      <c r="H80" s="36">
        <v>424</v>
      </c>
      <c r="I80" s="36">
        <v>20</v>
      </c>
      <c r="J80" s="36">
        <v>181</v>
      </c>
      <c r="K80" s="39">
        <v>3</v>
      </c>
      <c r="L80" s="37">
        <f>((F80)/(E80+F80+(Jan!E80+Fev!E80)))</f>
        <v>0.95124244459368701</v>
      </c>
      <c r="M80" s="37">
        <f t="shared" si="0"/>
        <v>0.7042801556420234</v>
      </c>
      <c r="N80" s="37">
        <f t="shared" si="1"/>
        <v>0.46692607003891051</v>
      </c>
      <c r="O80" s="38">
        <f t="shared" si="5"/>
        <v>0.11049723756906077</v>
      </c>
    </row>
    <row r="81" spans="1:15" x14ac:dyDescent="0.2">
      <c r="A81" s="13" t="s">
        <v>39</v>
      </c>
      <c r="B81" s="36">
        <v>9</v>
      </c>
      <c r="C81" s="36">
        <v>7</v>
      </c>
      <c r="D81" s="36">
        <v>249</v>
      </c>
      <c r="E81" s="36">
        <v>479</v>
      </c>
      <c r="F81" s="36">
        <v>7528</v>
      </c>
      <c r="G81" s="36">
        <v>397</v>
      </c>
      <c r="H81" s="36">
        <v>691</v>
      </c>
      <c r="I81" s="36">
        <v>17</v>
      </c>
      <c r="J81" s="36">
        <v>184</v>
      </c>
      <c r="K81" s="39">
        <v>5</v>
      </c>
      <c r="L81" s="37">
        <f>((F81)/(E81+F81+(Jan!E81+Fev!E81)))</f>
        <v>0.8660837551771744</v>
      </c>
      <c r="M81" s="37">
        <f t="shared" si="0"/>
        <v>0.73895582329317266</v>
      </c>
      <c r="N81" s="37">
        <f t="shared" si="1"/>
        <v>1.9236947791164658</v>
      </c>
      <c r="O81" s="38">
        <f t="shared" si="5"/>
        <v>9.2391304347826081E-2</v>
      </c>
    </row>
    <row r="82" spans="1:15" ht="22.5" x14ac:dyDescent="0.2">
      <c r="A82" s="13" t="s">
        <v>40</v>
      </c>
      <c r="B82" s="39">
        <v>0</v>
      </c>
      <c r="C82" s="39">
        <v>0</v>
      </c>
      <c r="D82" s="36">
        <v>139</v>
      </c>
      <c r="E82" s="36">
        <v>250</v>
      </c>
      <c r="F82" s="36">
        <v>6008</v>
      </c>
      <c r="G82" s="36">
        <v>2438</v>
      </c>
      <c r="H82" s="36">
        <v>569</v>
      </c>
      <c r="I82" s="36">
        <v>8</v>
      </c>
      <c r="J82" s="36">
        <v>302</v>
      </c>
      <c r="K82" s="39">
        <v>0</v>
      </c>
      <c r="L82" s="37">
        <f>((F82)/(E82+F82+(Jan!E82+Fev!E82)))</f>
        <v>0.90156062424969985</v>
      </c>
      <c r="M82" s="37">
        <f t="shared" si="0"/>
        <v>2.1726618705035969</v>
      </c>
      <c r="N82" s="37">
        <f t="shared" si="1"/>
        <v>1.7985611510791366</v>
      </c>
      <c r="O82" s="38" t="s">
        <v>16</v>
      </c>
    </row>
    <row r="83" spans="1:15" ht="22.5" x14ac:dyDescent="0.2">
      <c r="A83" s="13" t="s">
        <v>41</v>
      </c>
      <c r="B83" s="39">
        <v>2</v>
      </c>
      <c r="C83" s="39">
        <v>4</v>
      </c>
      <c r="D83" s="36">
        <v>5613</v>
      </c>
      <c r="E83" s="36">
        <v>373</v>
      </c>
      <c r="F83" s="36">
        <v>86914</v>
      </c>
      <c r="G83" s="36">
        <v>1701</v>
      </c>
      <c r="H83" s="36">
        <v>3149</v>
      </c>
      <c r="I83" s="39">
        <v>0</v>
      </c>
      <c r="J83" s="36">
        <v>334</v>
      </c>
      <c r="K83" s="36">
        <v>0</v>
      </c>
      <c r="L83" s="37">
        <f>((F83)/(E83+F83+(Jan!E83+Fev!E83)))</f>
        <v>0.99171611136467364</v>
      </c>
      <c r="M83" s="37">
        <f t="shared" si="0"/>
        <v>5.9504721182968109E-2</v>
      </c>
      <c r="N83" s="37">
        <f t="shared" si="1"/>
        <v>6.6452877249242828E-2</v>
      </c>
      <c r="O83" s="38" t="s">
        <v>16</v>
      </c>
    </row>
    <row r="84" spans="1:15" ht="22.5" x14ac:dyDescent="0.2">
      <c r="A84" s="13" t="s">
        <v>42</v>
      </c>
      <c r="B84" s="36">
        <v>0</v>
      </c>
      <c r="C84" s="39">
        <v>1</v>
      </c>
      <c r="D84" s="36">
        <v>117</v>
      </c>
      <c r="E84" s="36">
        <v>259</v>
      </c>
      <c r="F84" s="36">
        <v>5853</v>
      </c>
      <c r="G84" s="36">
        <v>1573</v>
      </c>
      <c r="H84" s="36">
        <v>815</v>
      </c>
      <c r="I84" s="39">
        <v>3</v>
      </c>
      <c r="J84" s="36">
        <v>173</v>
      </c>
      <c r="K84" s="39">
        <v>0</v>
      </c>
      <c r="L84" s="37">
        <f>((F84)/(E84+F84+(Jan!E84+Fev!E84)))</f>
        <v>0.90060009232189564</v>
      </c>
      <c r="M84" s="37">
        <f t="shared" si="0"/>
        <v>1.4786324786324787</v>
      </c>
      <c r="N84" s="37">
        <f t="shared" si="1"/>
        <v>2.2136752136752138</v>
      </c>
      <c r="O84" s="38" t="s">
        <v>16</v>
      </c>
    </row>
    <row r="85" spans="1:15" ht="22.5" x14ac:dyDescent="0.2">
      <c r="A85" s="13" t="s">
        <v>43</v>
      </c>
      <c r="B85" s="36">
        <v>0</v>
      </c>
      <c r="C85" s="39">
        <v>1</v>
      </c>
      <c r="D85" s="36">
        <v>137</v>
      </c>
      <c r="E85" s="36">
        <v>191</v>
      </c>
      <c r="F85" s="36">
        <v>3602</v>
      </c>
      <c r="G85" s="36">
        <v>732</v>
      </c>
      <c r="H85" s="36">
        <v>371</v>
      </c>
      <c r="I85" s="36">
        <v>0</v>
      </c>
      <c r="J85" s="36">
        <v>236</v>
      </c>
      <c r="K85" s="36">
        <v>0</v>
      </c>
      <c r="L85" s="37">
        <f>((F85)/(E85+F85+(Jan!E85+Fev!E85)))</f>
        <v>0.89803041635502368</v>
      </c>
      <c r="M85" s="37">
        <f t="shared" si="0"/>
        <v>1.7226277372262773</v>
      </c>
      <c r="N85" s="37">
        <f t="shared" si="1"/>
        <v>1.3941605839416058</v>
      </c>
      <c r="O85" s="38" t="s">
        <v>16</v>
      </c>
    </row>
    <row r="86" spans="1:15" ht="22.5" x14ac:dyDescent="0.2">
      <c r="A86" s="13" t="s">
        <v>44</v>
      </c>
      <c r="B86" s="36">
        <v>1</v>
      </c>
      <c r="C86" s="39">
        <v>1</v>
      </c>
      <c r="D86" s="36">
        <v>109</v>
      </c>
      <c r="E86" s="36">
        <v>292</v>
      </c>
      <c r="F86" s="36">
        <v>3013</v>
      </c>
      <c r="G86" s="36">
        <v>322</v>
      </c>
      <c r="H86" s="36">
        <v>214</v>
      </c>
      <c r="I86" s="39">
        <v>3</v>
      </c>
      <c r="J86" s="36">
        <v>326</v>
      </c>
      <c r="K86" s="36">
        <v>0</v>
      </c>
      <c r="L86" s="37">
        <f>((F86)/(E86+F86+(Jan!E86+Fev!E86)))</f>
        <v>0.80132978723404258</v>
      </c>
      <c r="M86" s="37">
        <f t="shared" si="0"/>
        <v>2.9908256880733943</v>
      </c>
      <c r="N86" s="37">
        <f t="shared" si="1"/>
        <v>2.6788990825688073</v>
      </c>
      <c r="O86" s="38" t="s">
        <v>16</v>
      </c>
    </row>
    <row r="87" spans="1:15" ht="22.5" x14ac:dyDescent="0.2">
      <c r="A87" s="13" t="s">
        <v>45</v>
      </c>
      <c r="B87" s="36">
        <v>1</v>
      </c>
      <c r="C87" s="36">
        <v>3</v>
      </c>
      <c r="D87" s="36">
        <v>165</v>
      </c>
      <c r="E87" s="36">
        <v>19</v>
      </c>
      <c r="F87" s="36">
        <v>21182</v>
      </c>
      <c r="G87" s="36">
        <v>1896</v>
      </c>
      <c r="H87" s="36">
        <v>866</v>
      </c>
      <c r="I87" s="39">
        <v>0</v>
      </c>
      <c r="J87" s="36">
        <v>190</v>
      </c>
      <c r="K87" s="39">
        <v>0</v>
      </c>
      <c r="L87" s="37">
        <f>((F87)/(E87+F87+(Jan!E87+Fev!E87)))</f>
        <v>0.96006889362280745</v>
      </c>
      <c r="M87" s="37">
        <f t="shared" si="0"/>
        <v>1.1515151515151516</v>
      </c>
      <c r="N87" s="37">
        <f t="shared" si="1"/>
        <v>0.11515151515151516</v>
      </c>
      <c r="O87" s="38" t="s">
        <v>16</v>
      </c>
    </row>
    <row r="88" spans="1:15" ht="22.5" x14ac:dyDescent="0.2">
      <c r="A88" s="13" t="s">
        <v>46</v>
      </c>
      <c r="B88" s="36">
        <v>1</v>
      </c>
      <c r="C88" s="36">
        <v>5</v>
      </c>
      <c r="D88" s="36">
        <v>78</v>
      </c>
      <c r="E88" s="36">
        <v>102</v>
      </c>
      <c r="F88" s="36">
        <v>1610</v>
      </c>
      <c r="G88" s="36">
        <v>195</v>
      </c>
      <c r="H88" s="36">
        <v>337</v>
      </c>
      <c r="I88" s="39">
        <v>0</v>
      </c>
      <c r="J88" s="36">
        <v>66</v>
      </c>
      <c r="K88" s="39">
        <v>0</v>
      </c>
      <c r="L88" s="37">
        <f>((F88)/(E88+F88+(Jan!E88+Fev!E88)))</f>
        <v>0.90196078431372551</v>
      </c>
      <c r="M88" s="37">
        <f t="shared" si="0"/>
        <v>0.84615384615384615</v>
      </c>
      <c r="N88" s="37">
        <f t="shared" si="1"/>
        <v>1.3076923076923077</v>
      </c>
      <c r="O88" s="38" t="s">
        <v>16</v>
      </c>
    </row>
    <row r="89" spans="1:15" ht="110.25" x14ac:dyDescent="0.2">
      <c r="A89" s="4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5</v>
      </c>
      <c r="G89" s="5" t="s">
        <v>6</v>
      </c>
      <c r="H89" s="5" t="s">
        <v>7</v>
      </c>
      <c r="I89" s="5" t="s">
        <v>8</v>
      </c>
      <c r="J89" s="5" t="s">
        <v>9</v>
      </c>
      <c r="K89" s="5" t="s">
        <v>10</v>
      </c>
      <c r="L89" s="6" t="s">
        <v>11</v>
      </c>
      <c r="M89" s="6" t="s">
        <v>12</v>
      </c>
      <c r="N89" s="6" t="s">
        <v>13</v>
      </c>
      <c r="O89" s="7" t="s">
        <v>14</v>
      </c>
    </row>
    <row r="90" spans="1:15" ht="22.5" x14ac:dyDescent="0.2">
      <c r="A90" s="13" t="s">
        <v>48</v>
      </c>
      <c r="B90" s="36">
        <v>1</v>
      </c>
      <c r="C90" s="36">
        <v>2</v>
      </c>
      <c r="D90" s="36">
        <v>79</v>
      </c>
      <c r="E90" s="36">
        <v>89</v>
      </c>
      <c r="F90" s="36">
        <v>2595</v>
      </c>
      <c r="G90" s="36">
        <v>139</v>
      </c>
      <c r="H90" s="36">
        <v>343</v>
      </c>
      <c r="I90" s="39">
        <v>7</v>
      </c>
      <c r="J90" s="36">
        <v>96</v>
      </c>
      <c r="K90" s="39">
        <v>0</v>
      </c>
      <c r="L90" s="37">
        <f>((F90)/(E90+F90+(Jan!E90+Fev!E90)))</f>
        <v>0.92480399144689951</v>
      </c>
      <c r="M90" s="37">
        <f t="shared" ref="M90:M122" si="6">IF(D90=0,0%,(J90)/D90)</f>
        <v>1.2151898734177216</v>
      </c>
      <c r="N90" s="37">
        <f t="shared" ref="N90:N122" si="7">IF(D90=0,0%,(E90)/D90)</f>
        <v>1.1265822784810127</v>
      </c>
      <c r="O90" s="38" t="s">
        <v>16</v>
      </c>
    </row>
    <row r="91" spans="1:15" x14ac:dyDescent="0.2">
      <c r="A91" s="13" t="s">
        <v>49</v>
      </c>
      <c r="B91" s="36">
        <v>16</v>
      </c>
      <c r="C91" s="36">
        <v>10</v>
      </c>
      <c r="D91" s="36">
        <v>154</v>
      </c>
      <c r="E91" s="36">
        <v>124</v>
      </c>
      <c r="F91" s="36">
        <v>1167</v>
      </c>
      <c r="G91" s="36">
        <v>77</v>
      </c>
      <c r="H91" s="36">
        <v>243</v>
      </c>
      <c r="I91" s="36">
        <v>67</v>
      </c>
      <c r="J91" s="36">
        <v>150</v>
      </c>
      <c r="K91" s="36">
        <v>34</v>
      </c>
      <c r="L91" s="37">
        <f>((F91)/(E91+F91+(Jan!E91+Fev!E91)))</f>
        <v>0.77080581241743729</v>
      </c>
      <c r="M91" s="37">
        <f t="shared" si="6"/>
        <v>0.97402597402597402</v>
      </c>
      <c r="N91" s="37">
        <f t="shared" si="7"/>
        <v>0.80519480519480524</v>
      </c>
      <c r="O91" s="38">
        <f t="shared" ref="O91:O96" si="8">IF(J91=0,0%,I91/J91)</f>
        <v>0.44666666666666666</v>
      </c>
    </row>
    <row r="92" spans="1:15" x14ac:dyDescent="0.2">
      <c r="A92" s="13" t="s">
        <v>50</v>
      </c>
      <c r="B92" s="36">
        <v>20</v>
      </c>
      <c r="C92" s="36">
        <v>16</v>
      </c>
      <c r="D92" s="36">
        <v>145</v>
      </c>
      <c r="E92" s="36">
        <v>191</v>
      </c>
      <c r="F92" s="36">
        <v>1742</v>
      </c>
      <c r="G92" s="36">
        <v>81</v>
      </c>
      <c r="H92" s="36">
        <v>211</v>
      </c>
      <c r="I92" s="36">
        <v>48</v>
      </c>
      <c r="J92" s="36">
        <v>153</v>
      </c>
      <c r="K92" s="36">
        <v>2</v>
      </c>
      <c r="L92" s="37">
        <f>((F92)/(E92+F92+(Jan!E92+Fev!E92)))</f>
        <v>0.78011643528884911</v>
      </c>
      <c r="M92" s="37">
        <f t="shared" si="6"/>
        <v>1.0551724137931036</v>
      </c>
      <c r="N92" s="37">
        <f t="shared" si="7"/>
        <v>1.3172413793103448</v>
      </c>
      <c r="O92" s="38">
        <f t="shared" si="8"/>
        <v>0.31372549019607843</v>
      </c>
    </row>
    <row r="93" spans="1:15" x14ac:dyDescent="0.2">
      <c r="A93" s="13" t="s">
        <v>51</v>
      </c>
      <c r="B93" s="36">
        <v>17</v>
      </c>
      <c r="C93" s="36">
        <v>0</v>
      </c>
      <c r="D93" s="36">
        <v>135</v>
      </c>
      <c r="E93" s="36">
        <v>173</v>
      </c>
      <c r="F93" s="36">
        <v>2433</v>
      </c>
      <c r="G93" s="36">
        <v>93</v>
      </c>
      <c r="H93" s="36">
        <v>172</v>
      </c>
      <c r="I93" s="36">
        <v>38</v>
      </c>
      <c r="J93" s="36">
        <v>148</v>
      </c>
      <c r="K93" s="36">
        <v>16</v>
      </c>
      <c r="L93" s="37">
        <f>((F93)/(E93+F93+(Jan!E93+Fev!E93)))</f>
        <v>0.81644295302013425</v>
      </c>
      <c r="M93" s="37">
        <f t="shared" si="6"/>
        <v>1.0962962962962963</v>
      </c>
      <c r="N93" s="37">
        <f t="shared" si="7"/>
        <v>1.2814814814814814</v>
      </c>
      <c r="O93" s="38">
        <f t="shared" si="8"/>
        <v>0.25675675675675674</v>
      </c>
    </row>
    <row r="94" spans="1:15" x14ac:dyDescent="0.2">
      <c r="A94" s="13" t="s">
        <v>52</v>
      </c>
      <c r="B94" s="36">
        <v>7</v>
      </c>
      <c r="C94" s="36">
        <v>3</v>
      </c>
      <c r="D94" s="36">
        <v>172</v>
      </c>
      <c r="E94" s="36">
        <v>250</v>
      </c>
      <c r="F94" s="36">
        <v>3372</v>
      </c>
      <c r="G94" s="36">
        <v>148</v>
      </c>
      <c r="H94" s="36">
        <v>174</v>
      </c>
      <c r="I94" s="36">
        <v>30</v>
      </c>
      <c r="J94" s="36">
        <v>161</v>
      </c>
      <c r="K94" s="36">
        <v>1</v>
      </c>
      <c r="L94" s="37">
        <f>((F94)/(E94+F94+(Jan!E94+Fev!E94)))</f>
        <v>0.87675507020280807</v>
      </c>
      <c r="M94" s="37">
        <f t="shared" si="6"/>
        <v>0.93604651162790697</v>
      </c>
      <c r="N94" s="37">
        <f t="shared" si="7"/>
        <v>1.4534883720930232</v>
      </c>
      <c r="O94" s="38">
        <f t="shared" si="8"/>
        <v>0.18633540372670807</v>
      </c>
    </row>
    <row r="95" spans="1:15" x14ac:dyDescent="0.2">
      <c r="A95" s="13" t="s">
        <v>53</v>
      </c>
      <c r="B95" s="36">
        <v>11</v>
      </c>
      <c r="C95" s="36">
        <v>8</v>
      </c>
      <c r="D95" s="36">
        <v>219</v>
      </c>
      <c r="E95" s="36">
        <v>326</v>
      </c>
      <c r="F95" s="36">
        <v>2397</v>
      </c>
      <c r="G95" s="36">
        <v>218</v>
      </c>
      <c r="H95" s="36">
        <v>233</v>
      </c>
      <c r="I95" s="36">
        <v>26</v>
      </c>
      <c r="J95" s="36">
        <v>129</v>
      </c>
      <c r="K95" s="36">
        <v>22</v>
      </c>
      <c r="L95" s="37">
        <f>((F95)/(E95+F95+(Jan!E95+Fev!E95)))</f>
        <v>0.77623056994818651</v>
      </c>
      <c r="M95" s="37">
        <f t="shared" si="6"/>
        <v>0.58904109589041098</v>
      </c>
      <c r="N95" s="37">
        <f t="shared" si="7"/>
        <v>1.4885844748858448</v>
      </c>
      <c r="O95" s="38">
        <f t="shared" si="8"/>
        <v>0.20155038759689922</v>
      </c>
    </row>
    <row r="96" spans="1:15" x14ac:dyDescent="0.2">
      <c r="A96" s="13" t="s">
        <v>54</v>
      </c>
      <c r="B96" s="36">
        <v>12</v>
      </c>
      <c r="C96" s="36">
        <v>12</v>
      </c>
      <c r="D96" s="36">
        <v>167</v>
      </c>
      <c r="E96" s="36">
        <v>61</v>
      </c>
      <c r="F96" s="36">
        <v>2280</v>
      </c>
      <c r="G96" s="36">
        <v>16</v>
      </c>
      <c r="H96" s="36">
        <v>107</v>
      </c>
      <c r="I96" s="36">
        <v>22</v>
      </c>
      <c r="J96" s="36">
        <v>79</v>
      </c>
      <c r="K96" s="36">
        <v>4</v>
      </c>
      <c r="L96" s="37">
        <f>((F96)/(E96+F96+(Jan!E96+Fev!E96)))</f>
        <v>0.85972850678733037</v>
      </c>
      <c r="M96" s="37">
        <f t="shared" si="6"/>
        <v>0.47305389221556887</v>
      </c>
      <c r="N96" s="37">
        <f t="shared" si="7"/>
        <v>0.3652694610778443</v>
      </c>
      <c r="O96" s="38">
        <f t="shared" si="8"/>
        <v>0.27848101265822783</v>
      </c>
    </row>
    <row r="97" spans="1:15" ht="22.5" x14ac:dyDescent="0.2">
      <c r="A97" s="13" t="s">
        <v>55</v>
      </c>
      <c r="B97" s="36">
        <v>6</v>
      </c>
      <c r="C97" s="36">
        <v>9</v>
      </c>
      <c r="D97" s="36">
        <v>232</v>
      </c>
      <c r="E97" s="36">
        <v>286</v>
      </c>
      <c r="F97" s="36">
        <v>5031</v>
      </c>
      <c r="G97" s="36">
        <v>125</v>
      </c>
      <c r="H97" s="36">
        <v>338</v>
      </c>
      <c r="I97" s="39">
        <v>0</v>
      </c>
      <c r="J97" s="36">
        <v>355</v>
      </c>
      <c r="K97" s="36">
        <v>2</v>
      </c>
      <c r="L97" s="37">
        <f>((F97)/(E97+F97+(Jan!E97+Fev!E97)))</f>
        <v>0.90714028128380819</v>
      </c>
      <c r="M97" s="37">
        <f t="shared" si="6"/>
        <v>1.5301724137931034</v>
      </c>
      <c r="N97" s="37">
        <f t="shared" si="7"/>
        <v>1.2327586206896552</v>
      </c>
      <c r="O97" s="38" t="s">
        <v>16</v>
      </c>
    </row>
    <row r="98" spans="1:15" ht="33.75" x14ac:dyDescent="0.2">
      <c r="A98" s="13" t="s">
        <v>56</v>
      </c>
      <c r="B98" s="36">
        <v>1</v>
      </c>
      <c r="C98" s="39">
        <v>1</v>
      </c>
      <c r="D98" s="36">
        <v>78</v>
      </c>
      <c r="E98" s="36">
        <v>91</v>
      </c>
      <c r="F98" s="36">
        <v>2530</v>
      </c>
      <c r="G98" s="36">
        <v>79</v>
      </c>
      <c r="H98" s="36">
        <v>169</v>
      </c>
      <c r="I98" s="39">
        <v>3</v>
      </c>
      <c r="J98" s="36">
        <v>102</v>
      </c>
      <c r="K98" s="39">
        <v>5</v>
      </c>
      <c r="L98" s="37">
        <f>((F98)/(E98+F98+(Jan!E98+Fev!E98)))</f>
        <v>0.937037037037037</v>
      </c>
      <c r="M98" s="37">
        <f t="shared" si="6"/>
        <v>1.3076923076923077</v>
      </c>
      <c r="N98" s="37">
        <f t="shared" si="7"/>
        <v>1.1666666666666667</v>
      </c>
      <c r="O98" s="38">
        <f t="shared" ref="O98:O100" si="9">IF(J98=0,0%,I98/J98)</f>
        <v>2.9411764705882353E-2</v>
      </c>
    </row>
    <row r="99" spans="1:15" x14ac:dyDescent="0.2">
      <c r="A99" s="13" t="s">
        <v>57</v>
      </c>
      <c r="B99" s="36">
        <v>17</v>
      </c>
      <c r="C99" s="39">
        <v>5</v>
      </c>
      <c r="D99" s="36">
        <v>257</v>
      </c>
      <c r="E99" s="36">
        <v>134</v>
      </c>
      <c r="F99" s="36">
        <v>3774</v>
      </c>
      <c r="G99" s="36">
        <v>455</v>
      </c>
      <c r="H99" s="36">
        <v>450</v>
      </c>
      <c r="I99" s="39">
        <v>20</v>
      </c>
      <c r="J99" s="36">
        <v>230</v>
      </c>
      <c r="K99" s="39">
        <v>1</v>
      </c>
      <c r="L99" s="37">
        <f>((F99)/(E99+F99+(Jan!E99+Fev!E99)))</f>
        <v>0.90852190659605203</v>
      </c>
      <c r="M99" s="37">
        <f t="shared" si="6"/>
        <v>0.89494163424124518</v>
      </c>
      <c r="N99" s="37">
        <f t="shared" si="7"/>
        <v>0.52140077821011677</v>
      </c>
      <c r="O99" s="38">
        <f t="shared" si="9"/>
        <v>8.6956521739130432E-2</v>
      </c>
    </row>
    <row r="100" spans="1:15" ht="22.5" x14ac:dyDescent="0.2">
      <c r="A100" s="13" t="s">
        <v>58</v>
      </c>
      <c r="B100" s="36">
        <v>0</v>
      </c>
      <c r="C100" s="39">
        <v>0</v>
      </c>
      <c r="D100" s="36">
        <v>102</v>
      </c>
      <c r="E100" s="36">
        <v>653</v>
      </c>
      <c r="F100" s="36">
        <v>4257</v>
      </c>
      <c r="G100" s="36">
        <v>1201</v>
      </c>
      <c r="H100" s="36">
        <v>577</v>
      </c>
      <c r="I100" s="39">
        <v>23</v>
      </c>
      <c r="J100" s="36">
        <v>232</v>
      </c>
      <c r="K100" s="39">
        <v>0</v>
      </c>
      <c r="L100" s="37">
        <f>((F100)/(E100+F100+(Jan!E100+Fev!E100)))</f>
        <v>0.768550279833905</v>
      </c>
      <c r="M100" s="37">
        <f t="shared" si="6"/>
        <v>2.2745098039215685</v>
      </c>
      <c r="N100" s="37">
        <f t="shared" si="7"/>
        <v>6.4019607843137258</v>
      </c>
      <c r="O100" s="38">
        <f t="shared" si="9"/>
        <v>9.9137931034482762E-2</v>
      </c>
    </row>
    <row r="101" spans="1:15" ht="22.5" x14ac:dyDescent="0.2">
      <c r="A101" s="8" t="s">
        <v>59</v>
      </c>
      <c r="B101" s="36">
        <v>1</v>
      </c>
      <c r="C101" s="36">
        <v>4</v>
      </c>
      <c r="D101" s="36">
        <v>52</v>
      </c>
      <c r="E101" s="36">
        <v>10</v>
      </c>
      <c r="F101" s="36">
        <v>776</v>
      </c>
      <c r="G101" s="36">
        <v>111</v>
      </c>
      <c r="H101" s="36">
        <v>98</v>
      </c>
      <c r="I101" s="39">
        <v>0</v>
      </c>
      <c r="J101" s="36">
        <v>39</v>
      </c>
      <c r="K101" s="36">
        <v>22</v>
      </c>
      <c r="L101" s="37">
        <f>((F101)/(E101+F101+(Jan!E101+Fev!E101)))</f>
        <v>0.94174757281553401</v>
      </c>
      <c r="M101" s="37">
        <f t="shared" si="6"/>
        <v>0.75</v>
      </c>
      <c r="N101" s="37">
        <f t="shared" si="7"/>
        <v>0.19230769230769232</v>
      </c>
      <c r="O101" s="38" t="s">
        <v>16</v>
      </c>
    </row>
    <row r="102" spans="1:15" x14ac:dyDescent="0.2">
      <c r="A102" s="8" t="s">
        <v>60</v>
      </c>
      <c r="B102" s="36">
        <v>26</v>
      </c>
      <c r="C102" s="36">
        <v>35</v>
      </c>
      <c r="D102" s="36">
        <v>51</v>
      </c>
      <c r="E102" s="36">
        <v>28</v>
      </c>
      <c r="F102" s="36">
        <v>1123</v>
      </c>
      <c r="G102" s="36">
        <v>226</v>
      </c>
      <c r="H102" s="36">
        <v>297</v>
      </c>
      <c r="I102" s="39">
        <v>1</v>
      </c>
      <c r="J102" s="36">
        <v>30</v>
      </c>
      <c r="K102" s="36">
        <v>18</v>
      </c>
      <c r="L102" s="37">
        <f>((F102)/(E102+F102+(Jan!E102+Fev!E102)))</f>
        <v>0.87189440993788825</v>
      </c>
      <c r="M102" s="37">
        <f t="shared" si="6"/>
        <v>0.58823529411764708</v>
      </c>
      <c r="N102" s="37">
        <f t="shared" si="7"/>
        <v>0.5490196078431373</v>
      </c>
      <c r="O102" s="38" t="s">
        <v>16</v>
      </c>
    </row>
    <row r="103" spans="1:15" x14ac:dyDescent="0.2">
      <c r="A103" s="8" t="s">
        <v>61</v>
      </c>
      <c r="B103" s="36">
        <v>25</v>
      </c>
      <c r="C103" s="36">
        <v>19</v>
      </c>
      <c r="D103" s="36">
        <v>32</v>
      </c>
      <c r="E103" s="36">
        <v>16</v>
      </c>
      <c r="F103" s="36">
        <v>916</v>
      </c>
      <c r="G103" s="36">
        <v>281</v>
      </c>
      <c r="H103" s="36">
        <v>119</v>
      </c>
      <c r="I103" s="39">
        <v>5</v>
      </c>
      <c r="J103" s="36">
        <v>50</v>
      </c>
      <c r="K103" s="36">
        <v>13</v>
      </c>
      <c r="L103" s="37">
        <f>((F103)/(E103+F103+(Jan!E103+Fev!E103)))</f>
        <v>0.94530443756449944</v>
      </c>
      <c r="M103" s="37">
        <f t="shared" si="6"/>
        <v>1.5625</v>
      </c>
      <c r="N103" s="37">
        <f t="shared" si="7"/>
        <v>0.5</v>
      </c>
      <c r="O103" s="38" t="s">
        <v>16</v>
      </c>
    </row>
    <row r="104" spans="1:15" x14ac:dyDescent="0.2">
      <c r="A104" s="8" t="s">
        <v>62</v>
      </c>
      <c r="B104" s="36">
        <v>26</v>
      </c>
      <c r="C104" s="36">
        <v>31</v>
      </c>
      <c r="D104" s="36">
        <v>23</v>
      </c>
      <c r="E104" s="36">
        <v>34</v>
      </c>
      <c r="F104" s="36">
        <v>1233</v>
      </c>
      <c r="G104" s="36">
        <v>389</v>
      </c>
      <c r="H104" s="36">
        <v>112</v>
      </c>
      <c r="I104" s="39">
        <v>9</v>
      </c>
      <c r="J104" s="36">
        <v>23</v>
      </c>
      <c r="K104" s="36">
        <v>15</v>
      </c>
      <c r="L104" s="37">
        <f>((F104)/(E104+F104+(Jan!E104+Fev!E104)))</f>
        <v>0.96028037383177567</v>
      </c>
      <c r="M104" s="37">
        <f t="shared" si="6"/>
        <v>1</v>
      </c>
      <c r="N104" s="37">
        <f t="shared" si="7"/>
        <v>1.4782608695652173</v>
      </c>
      <c r="O104" s="38" t="s">
        <v>16</v>
      </c>
    </row>
    <row r="105" spans="1:15" ht="22.5" x14ac:dyDescent="0.2">
      <c r="A105" s="8" t="s">
        <v>63</v>
      </c>
      <c r="B105" s="39">
        <v>5</v>
      </c>
      <c r="C105" s="39">
        <v>5</v>
      </c>
      <c r="D105" s="36">
        <v>22</v>
      </c>
      <c r="E105" s="36">
        <v>6</v>
      </c>
      <c r="F105" s="36">
        <v>513</v>
      </c>
      <c r="G105" s="36">
        <v>184</v>
      </c>
      <c r="H105" s="36">
        <v>92</v>
      </c>
      <c r="I105" s="39">
        <v>0</v>
      </c>
      <c r="J105" s="36">
        <v>19</v>
      </c>
      <c r="K105" s="36">
        <v>10</v>
      </c>
      <c r="L105" s="37">
        <f>((F105)/(E105+F105+(Jan!E105+Fev!E105)))</f>
        <v>0.9606741573033708</v>
      </c>
      <c r="M105" s="37">
        <f t="shared" si="6"/>
        <v>0.86363636363636365</v>
      </c>
      <c r="N105" s="37">
        <f t="shared" si="7"/>
        <v>0.27272727272727271</v>
      </c>
      <c r="O105" s="38" t="s">
        <v>16</v>
      </c>
    </row>
    <row r="106" spans="1:15" ht="22.5" x14ac:dyDescent="0.2">
      <c r="A106" s="8" t="s">
        <v>64</v>
      </c>
      <c r="B106" s="39">
        <v>5</v>
      </c>
      <c r="C106" s="39">
        <v>16</v>
      </c>
      <c r="D106" s="36">
        <v>21</v>
      </c>
      <c r="E106" s="36">
        <v>19</v>
      </c>
      <c r="F106" s="36">
        <v>671</v>
      </c>
      <c r="G106" s="36">
        <v>192</v>
      </c>
      <c r="H106" s="36">
        <v>153</v>
      </c>
      <c r="I106" s="39">
        <v>0</v>
      </c>
      <c r="J106" s="36">
        <v>27</v>
      </c>
      <c r="K106" s="36">
        <v>14</v>
      </c>
      <c r="L106" s="37">
        <f>((F106)/(E106+F106+(Jan!E106+Fev!E106)))</f>
        <v>0.95584045584045585</v>
      </c>
      <c r="M106" s="37">
        <f t="shared" si="6"/>
        <v>1.2857142857142858</v>
      </c>
      <c r="N106" s="37">
        <f t="shared" si="7"/>
        <v>0.90476190476190477</v>
      </c>
      <c r="O106" s="38" t="s">
        <v>16</v>
      </c>
    </row>
    <row r="107" spans="1:15" ht="22.5" x14ac:dyDescent="0.2">
      <c r="A107" s="8" t="s">
        <v>65</v>
      </c>
      <c r="B107" s="39">
        <v>6</v>
      </c>
      <c r="C107" s="39">
        <v>12</v>
      </c>
      <c r="D107" s="39">
        <v>18</v>
      </c>
      <c r="E107" s="36">
        <v>11</v>
      </c>
      <c r="F107" s="36">
        <v>522</v>
      </c>
      <c r="G107" s="36">
        <v>179</v>
      </c>
      <c r="H107" s="36">
        <v>84</v>
      </c>
      <c r="I107" s="39">
        <v>0</v>
      </c>
      <c r="J107" s="36">
        <v>18</v>
      </c>
      <c r="K107" s="36">
        <v>7</v>
      </c>
      <c r="L107" s="37">
        <f>((F107)/(E107+F107+(Jan!E107+Fev!E107)))</f>
        <v>0.95081967213114749</v>
      </c>
      <c r="M107" s="37">
        <f t="shared" si="6"/>
        <v>1</v>
      </c>
      <c r="N107" s="37">
        <f t="shared" si="7"/>
        <v>0.61111111111111116</v>
      </c>
      <c r="O107" s="38" t="s">
        <v>16</v>
      </c>
    </row>
    <row r="108" spans="1:15" x14ac:dyDescent="0.2">
      <c r="A108" s="8" t="s">
        <v>66</v>
      </c>
      <c r="B108" s="36">
        <v>29</v>
      </c>
      <c r="C108" s="36">
        <v>35</v>
      </c>
      <c r="D108" s="36">
        <v>38</v>
      </c>
      <c r="E108" s="36">
        <v>20</v>
      </c>
      <c r="F108" s="36">
        <v>1212</v>
      </c>
      <c r="G108" s="36">
        <v>290</v>
      </c>
      <c r="H108" s="36">
        <v>88</v>
      </c>
      <c r="I108" s="39">
        <v>5</v>
      </c>
      <c r="J108" s="36">
        <v>31</v>
      </c>
      <c r="K108" s="36">
        <v>9</v>
      </c>
      <c r="L108" s="37">
        <f>((F108)/(E108+F108+(Jan!E108+Fev!E108)))</f>
        <v>0.94687500000000002</v>
      </c>
      <c r="M108" s="37">
        <f t="shared" si="6"/>
        <v>0.81578947368421051</v>
      </c>
      <c r="N108" s="37">
        <f t="shared" si="7"/>
        <v>0.52631578947368418</v>
      </c>
      <c r="O108" s="38" t="s">
        <v>16</v>
      </c>
    </row>
    <row r="109" spans="1:15" ht="22.5" x14ac:dyDescent="0.2">
      <c r="A109" s="8" t="s">
        <v>67</v>
      </c>
      <c r="B109" s="36">
        <v>4</v>
      </c>
      <c r="C109" s="36">
        <v>5</v>
      </c>
      <c r="D109" s="36">
        <v>26</v>
      </c>
      <c r="E109" s="36">
        <v>48</v>
      </c>
      <c r="F109" s="36">
        <v>462</v>
      </c>
      <c r="G109" s="36">
        <v>58</v>
      </c>
      <c r="H109" s="36">
        <v>40</v>
      </c>
      <c r="I109" s="39">
        <v>0</v>
      </c>
      <c r="J109" s="36">
        <v>33</v>
      </c>
      <c r="K109" s="36">
        <v>6</v>
      </c>
      <c r="L109" s="37">
        <f>((F109)/(E109+F109+(Jan!E109+Fev!E109)))</f>
        <v>0.86679174484052535</v>
      </c>
      <c r="M109" s="37">
        <f t="shared" si="6"/>
        <v>1.2692307692307692</v>
      </c>
      <c r="N109" s="37">
        <f t="shared" si="7"/>
        <v>1.8461538461538463</v>
      </c>
      <c r="O109" s="38" t="s">
        <v>16</v>
      </c>
    </row>
    <row r="110" spans="1:15" x14ac:dyDescent="0.2">
      <c r="A110" s="8" t="s">
        <v>68</v>
      </c>
      <c r="B110" s="36">
        <v>31</v>
      </c>
      <c r="C110" s="36">
        <v>39</v>
      </c>
      <c r="D110" s="36">
        <v>70</v>
      </c>
      <c r="E110" s="36">
        <v>28</v>
      </c>
      <c r="F110" s="36">
        <v>750</v>
      </c>
      <c r="G110" s="36">
        <v>265</v>
      </c>
      <c r="H110" s="36">
        <v>159</v>
      </c>
      <c r="I110" s="39">
        <v>2</v>
      </c>
      <c r="J110" s="36">
        <v>27</v>
      </c>
      <c r="K110" s="36">
        <v>13</v>
      </c>
      <c r="L110" s="37">
        <f>((F110)/(E110+F110+(Jan!E110+Fev!E110)))</f>
        <v>0.92821782178217827</v>
      </c>
      <c r="M110" s="37">
        <f t="shared" si="6"/>
        <v>0.38571428571428573</v>
      </c>
      <c r="N110" s="37">
        <f t="shared" si="7"/>
        <v>0.4</v>
      </c>
      <c r="O110" s="38" t="s">
        <v>16</v>
      </c>
    </row>
    <row r="111" spans="1:15" ht="22.5" x14ac:dyDescent="0.2">
      <c r="A111" s="8" t="s">
        <v>69</v>
      </c>
      <c r="B111" s="39">
        <v>1</v>
      </c>
      <c r="C111" s="39">
        <v>4</v>
      </c>
      <c r="D111" s="36">
        <v>82</v>
      </c>
      <c r="E111" s="36">
        <v>58</v>
      </c>
      <c r="F111" s="36">
        <v>959</v>
      </c>
      <c r="G111" s="36">
        <v>188</v>
      </c>
      <c r="H111" s="36">
        <v>168</v>
      </c>
      <c r="I111" s="39">
        <v>12</v>
      </c>
      <c r="J111" s="36">
        <v>44</v>
      </c>
      <c r="K111" s="39">
        <v>8</v>
      </c>
      <c r="L111" s="37">
        <f>((F111)/(E111+F111+(Jan!E111+Fev!E111)))</f>
        <v>0.8655234657039711</v>
      </c>
      <c r="M111" s="37">
        <f t="shared" si="6"/>
        <v>0.53658536585365857</v>
      </c>
      <c r="N111" s="37">
        <f t="shared" si="7"/>
        <v>0.70731707317073167</v>
      </c>
      <c r="O111" s="38" t="s">
        <v>16</v>
      </c>
    </row>
    <row r="112" spans="1:15" ht="22.5" x14ac:dyDescent="0.2">
      <c r="A112" s="8" t="s">
        <v>70</v>
      </c>
      <c r="B112" s="36">
        <v>8</v>
      </c>
      <c r="C112" s="39">
        <v>9</v>
      </c>
      <c r="D112" s="36">
        <v>149</v>
      </c>
      <c r="E112" s="39">
        <v>81</v>
      </c>
      <c r="F112" s="36">
        <v>1037</v>
      </c>
      <c r="G112" s="36">
        <v>317</v>
      </c>
      <c r="H112" s="36">
        <v>273</v>
      </c>
      <c r="I112" s="39">
        <v>0</v>
      </c>
      <c r="J112" s="36">
        <v>103</v>
      </c>
      <c r="K112" s="36">
        <v>20</v>
      </c>
      <c r="L112" s="37">
        <f>((F112)/(E112+F112+(Jan!E112+Fev!E112)))</f>
        <v>0.84172077922077926</v>
      </c>
      <c r="M112" s="37">
        <f t="shared" si="6"/>
        <v>0.6912751677852349</v>
      </c>
      <c r="N112" s="37">
        <f t="shared" si="7"/>
        <v>0.5436241610738255</v>
      </c>
      <c r="O112" s="38" t="s">
        <v>16</v>
      </c>
    </row>
    <row r="113" spans="1:15" ht="22.5" x14ac:dyDescent="0.2">
      <c r="A113" s="8" t="s">
        <v>71</v>
      </c>
      <c r="B113" s="36">
        <v>6</v>
      </c>
      <c r="C113" s="36">
        <v>4</v>
      </c>
      <c r="D113" s="39">
        <v>26</v>
      </c>
      <c r="E113" s="36">
        <v>10</v>
      </c>
      <c r="F113" s="36">
        <v>717</v>
      </c>
      <c r="G113" s="36">
        <v>0</v>
      </c>
      <c r="H113" s="36">
        <v>113</v>
      </c>
      <c r="I113" s="39">
        <v>0</v>
      </c>
      <c r="J113" s="36">
        <v>37</v>
      </c>
      <c r="K113" s="36">
        <v>14</v>
      </c>
      <c r="L113" s="37">
        <f>((F113)/(E113+F113+(Jan!E113+Fev!E113)))</f>
        <v>0.95345744680851063</v>
      </c>
      <c r="M113" s="37">
        <f t="shared" si="6"/>
        <v>1.4230769230769231</v>
      </c>
      <c r="N113" s="37">
        <f t="shared" si="7"/>
        <v>0.38461538461538464</v>
      </c>
      <c r="O113" s="38" t="s">
        <v>16</v>
      </c>
    </row>
    <row r="114" spans="1:15" ht="22.5" x14ac:dyDescent="0.2">
      <c r="A114" s="8" t="s">
        <v>72</v>
      </c>
      <c r="B114" s="39">
        <v>1</v>
      </c>
      <c r="C114" s="39">
        <v>3</v>
      </c>
      <c r="D114" s="39">
        <v>330</v>
      </c>
      <c r="E114" s="39">
        <v>94</v>
      </c>
      <c r="F114" s="36">
        <v>14127</v>
      </c>
      <c r="G114" s="36">
        <v>1326</v>
      </c>
      <c r="H114" s="36">
        <v>1432</v>
      </c>
      <c r="I114" s="39">
        <v>0</v>
      </c>
      <c r="J114" s="36">
        <v>191</v>
      </c>
      <c r="K114" s="36">
        <v>48</v>
      </c>
      <c r="L114" s="37">
        <f>((F114)/(E114+F114+(Jan!E114+Fev!E114)))</f>
        <v>0.95336752598191388</v>
      </c>
      <c r="M114" s="37">
        <f t="shared" si="6"/>
        <v>0.57878787878787874</v>
      </c>
      <c r="N114" s="37">
        <f t="shared" si="7"/>
        <v>0.28484848484848485</v>
      </c>
      <c r="O114" s="38" t="s">
        <v>16</v>
      </c>
    </row>
    <row r="115" spans="1:15" x14ac:dyDescent="0.2">
      <c r="A115" s="8" t="s">
        <v>73</v>
      </c>
      <c r="B115" s="39">
        <v>1</v>
      </c>
      <c r="C115" s="39">
        <v>2</v>
      </c>
      <c r="D115" s="36">
        <v>40</v>
      </c>
      <c r="E115" s="36">
        <v>55</v>
      </c>
      <c r="F115" s="36">
        <v>894</v>
      </c>
      <c r="G115" s="36">
        <v>252</v>
      </c>
      <c r="H115" s="39">
        <v>305</v>
      </c>
      <c r="I115" s="39">
        <v>0</v>
      </c>
      <c r="J115" s="36">
        <v>38</v>
      </c>
      <c r="K115" s="39">
        <v>4</v>
      </c>
      <c r="L115" s="37">
        <f>((F115)/(E115+F115+(Jan!E115+Fev!E115)))</f>
        <v>0.90394337714863493</v>
      </c>
      <c r="M115" s="37">
        <f t="shared" si="6"/>
        <v>0.95</v>
      </c>
      <c r="N115" s="37">
        <f t="shared" si="7"/>
        <v>1.375</v>
      </c>
      <c r="O115" s="38" t="s">
        <v>16</v>
      </c>
    </row>
    <row r="116" spans="1:15" ht="33.75" x14ac:dyDescent="0.2">
      <c r="A116" s="8" t="s">
        <v>74</v>
      </c>
      <c r="B116" s="36">
        <v>10</v>
      </c>
      <c r="C116" s="39">
        <v>4</v>
      </c>
      <c r="D116" s="36">
        <v>324</v>
      </c>
      <c r="E116" s="36">
        <v>117</v>
      </c>
      <c r="F116" s="36">
        <v>1818</v>
      </c>
      <c r="G116" s="36">
        <v>342</v>
      </c>
      <c r="H116" s="36">
        <v>205</v>
      </c>
      <c r="I116" s="39">
        <v>0</v>
      </c>
      <c r="J116" s="36">
        <v>236</v>
      </c>
      <c r="K116" s="36">
        <v>11</v>
      </c>
      <c r="L116" s="37">
        <f>((F116)/(E116+F116+(Jan!E116+Fev!E116)))</f>
        <v>0.82336956521739135</v>
      </c>
      <c r="M116" s="37">
        <f t="shared" si="6"/>
        <v>0.72839506172839508</v>
      </c>
      <c r="N116" s="37">
        <f t="shared" si="7"/>
        <v>0.3611111111111111</v>
      </c>
      <c r="O116" s="38" t="s">
        <v>16</v>
      </c>
    </row>
    <row r="117" spans="1:15" ht="33.75" x14ac:dyDescent="0.2">
      <c r="A117" s="8" t="s">
        <v>75</v>
      </c>
      <c r="B117" s="36">
        <v>8</v>
      </c>
      <c r="C117" s="39">
        <v>12</v>
      </c>
      <c r="D117" s="36">
        <v>374</v>
      </c>
      <c r="E117" s="36">
        <v>118</v>
      </c>
      <c r="F117" s="36">
        <v>2502</v>
      </c>
      <c r="G117" s="36">
        <v>566</v>
      </c>
      <c r="H117" s="36">
        <v>280</v>
      </c>
      <c r="I117" s="39">
        <v>0</v>
      </c>
      <c r="J117" s="36">
        <v>212</v>
      </c>
      <c r="K117" s="36">
        <v>18</v>
      </c>
      <c r="L117" s="37">
        <f>((F117)/(E117+F117+(Jan!E117+Fev!E117)))</f>
        <v>0.90981818181818186</v>
      </c>
      <c r="M117" s="37">
        <f t="shared" si="6"/>
        <v>0.5668449197860963</v>
      </c>
      <c r="N117" s="37">
        <f t="shared" si="7"/>
        <v>0.31550802139037432</v>
      </c>
      <c r="O117" s="38" t="s">
        <v>16</v>
      </c>
    </row>
    <row r="118" spans="1:15" x14ac:dyDescent="0.2">
      <c r="A118" s="8" t="s">
        <v>76</v>
      </c>
      <c r="B118" s="36">
        <v>9</v>
      </c>
      <c r="C118" s="36">
        <v>12</v>
      </c>
      <c r="D118" s="36">
        <v>84</v>
      </c>
      <c r="E118" s="36">
        <v>61</v>
      </c>
      <c r="F118" s="36">
        <v>1377</v>
      </c>
      <c r="G118" s="36">
        <v>295</v>
      </c>
      <c r="H118" s="36">
        <v>401</v>
      </c>
      <c r="I118" s="36">
        <v>7</v>
      </c>
      <c r="J118" s="36">
        <v>118</v>
      </c>
      <c r="K118" s="36">
        <v>3</v>
      </c>
      <c r="L118" s="37">
        <f>((F118)/(E118+F118+(Jan!E118+Fev!E118)))</f>
        <v>0.92416107382550339</v>
      </c>
      <c r="M118" s="37">
        <f t="shared" si="6"/>
        <v>1.4047619047619047</v>
      </c>
      <c r="N118" s="37">
        <f t="shared" si="7"/>
        <v>0.72619047619047616</v>
      </c>
      <c r="O118" s="38">
        <f t="shared" ref="O118:O120" si="10">IF(J118=0,0%,I118/J118)</f>
        <v>5.9322033898305086E-2</v>
      </c>
    </row>
    <row r="119" spans="1:15" x14ac:dyDescent="0.2">
      <c r="A119" s="8" t="s">
        <v>77</v>
      </c>
      <c r="B119" s="36">
        <v>7</v>
      </c>
      <c r="C119" s="36">
        <v>13</v>
      </c>
      <c r="D119" s="36">
        <v>80</v>
      </c>
      <c r="E119" s="36">
        <v>117</v>
      </c>
      <c r="F119" s="36">
        <v>1790</v>
      </c>
      <c r="G119" s="36">
        <v>64</v>
      </c>
      <c r="H119" s="36">
        <v>162</v>
      </c>
      <c r="I119" s="36">
        <v>20</v>
      </c>
      <c r="J119" s="36">
        <v>109</v>
      </c>
      <c r="K119" s="36">
        <v>10</v>
      </c>
      <c r="L119" s="37">
        <f>((F119)/(E119+F119+(Jan!E119+Fev!E119)))</f>
        <v>0.84954912197437116</v>
      </c>
      <c r="M119" s="37">
        <f t="shared" si="6"/>
        <v>1.3625</v>
      </c>
      <c r="N119" s="37">
        <f t="shared" si="7"/>
        <v>1.4624999999999999</v>
      </c>
      <c r="O119" s="38">
        <f t="shared" si="10"/>
        <v>0.1834862385321101</v>
      </c>
    </row>
    <row r="120" spans="1:15" x14ac:dyDescent="0.2">
      <c r="A120" s="8" t="s">
        <v>78</v>
      </c>
      <c r="B120" s="36">
        <v>9</v>
      </c>
      <c r="C120" s="36">
        <v>3</v>
      </c>
      <c r="D120" s="36">
        <v>78</v>
      </c>
      <c r="E120" s="36">
        <v>53</v>
      </c>
      <c r="F120" s="36">
        <v>1386</v>
      </c>
      <c r="G120" s="36">
        <v>115</v>
      </c>
      <c r="H120" s="36">
        <v>105</v>
      </c>
      <c r="I120" s="36">
        <v>21</v>
      </c>
      <c r="J120" s="36">
        <v>78</v>
      </c>
      <c r="K120" s="36">
        <v>2</v>
      </c>
      <c r="L120" s="37">
        <f>((F120)/(E120+F120+(Jan!E120+Fev!E120)))</f>
        <v>0.90944881889763785</v>
      </c>
      <c r="M120" s="37">
        <f t="shared" si="6"/>
        <v>1</v>
      </c>
      <c r="N120" s="37">
        <f t="shared" si="7"/>
        <v>0.67948717948717952</v>
      </c>
      <c r="O120" s="38">
        <f t="shared" si="10"/>
        <v>0.26923076923076922</v>
      </c>
    </row>
    <row r="121" spans="1:15" x14ac:dyDescent="0.2">
      <c r="A121" s="8" t="s">
        <v>79</v>
      </c>
      <c r="B121" s="36">
        <v>12</v>
      </c>
      <c r="C121" s="36">
        <v>10</v>
      </c>
      <c r="D121" s="36">
        <v>21</v>
      </c>
      <c r="E121" s="36">
        <v>3</v>
      </c>
      <c r="F121" s="36">
        <v>843</v>
      </c>
      <c r="G121" s="36">
        <v>102</v>
      </c>
      <c r="H121" s="36">
        <v>31</v>
      </c>
      <c r="I121" s="39">
        <v>0</v>
      </c>
      <c r="J121" s="36">
        <v>11</v>
      </c>
      <c r="K121" s="36">
        <v>6</v>
      </c>
      <c r="L121" s="37">
        <f>((F121)/(E121+F121+(Jan!E121+Fev!E121)))</f>
        <v>0.95904436860068254</v>
      </c>
      <c r="M121" s="37">
        <f t="shared" si="6"/>
        <v>0.52380952380952384</v>
      </c>
      <c r="N121" s="37">
        <f t="shared" si="7"/>
        <v>0.14285714285714285</v>
      </c>
      <c r="O121" s="38" t="s">
        <v>16</v>
      </c>
    </row>
    <row r="122" spans="1:15" x14ac:dyDescent="0.2">
      <c r="A122" s="14" t="s">
        <v>80</v>
      </c>
      <c r="B122" s="15">
        <f t="shared" ref="B122:K122" si="11">SUM(B58:B121)</f>
        <v>634</v>
      </c>
      <c r="C122" s="15">
        <f t="shared" si="11"/>
        <v>585</v>
      </c>
      <c r="D122" s="15">
        <f t="shared" si="11"/>
        <v>15289</v>
      </c>
      <c r="E122" s="15">
        <f t="shared" si="11"/>
        <v>10556</v>
      </c>
      <c r="F122" s="15">
        <f t="shared" si="11"/>
        <v>310506</v>
      </c>
      <c r="G122" s="15">
        <f t="shared" si="11"/>
        <v>27749</v>
      </c>
      <c r="H122" s="15">
        <f t="shared" si="11"/>
        <v>25090</v>
      </c>
      <c r="I122" s="15">
        <f t="shared" si="11"/>
        <v>826</v>
      </c>
      <c r="J122" s="15">
        <f t="shared" si="11"/>
        <v>10689</v>
      </c>
      <c r="K122" s="15">
        <f t="shared" si="11"/>
        <v>562</v>
      </c>
      <c r="L122" s="16">
        <f>((F122)/(E122+F122+(Jan!E122+Fev!E122)))</f>
        <v>0.92536984276467149</v>
      </c>
      <c r="M122" s="16">
        <f t="shared" si="6"/>
        <v>0.69913009353129696</v>
      </c>
      <c r="N122" s="17">
        <f t="shared" si="7"/>
        <v>0.6904310288442671</v>
      </c>
      <c r="O122" s="17">
        <f>IF(J122=0,0%,I122/J122)</f>
        <v>7.7275703994760969E-2</v>
      </c>
    </row>
    <row r="123" spans="1:15" ht="110.25" x14ac:dyDescent="0.2">
      <c r="A123" s="4" t="s">
        <v>81</v>
      </c>
      <c r="B123" s="5" t="s">
        <v>1</v>
      </c>
      <c r="C123" s="5" t="s">
        <v>2</v>
      </c>
      <c r="D123" s="5" t="s">
        <v>3</v>
      </c>
      <c r="E123" s="5" t="s">
        <v>4</v>
      </c>
      <c r="F123" s="5" t="s">
        <v>5</v>
      </c>
      <c r="G123" s="5" t="s">
        <v>6</v>
      </c>
      <c r="H123" s="5" t="s">
        <v>7</v>
      </c>
      <c r="I123" s="5" t="s">
        <v>8</v>
      </c>
      <c r="J123" s="5" t="s">
        <v>9</v>
      </c>
      <c r="K123" s="5" t="s">
        <v>10</v>
      </c>
      <c r="L123" s="6" t="s">
        <v>11</v>
      </c>
      <c r="M123" s="6" t="s">
        <v>12</v>
      </c>
      <c r="N123" s="6" t="s">
        <v>13</v>
      </c>
      <c r="O123" s="7" t="s">
        <v>14</v>
      </c>
    </row>
    <row r="124" spans="1:15" x14ac:dyDescent="0.2">
      <c r="A124" s="8" t="s">
        <v>82</v>
      </c>
      <c r="B124" s="36">
        <v>22</v>
      </c>
      <c r="C124" s="36">
        <v>19</v>
      </c>
      <c r="D124" s="36">
        <v>261</v>
      </c>
      <c r="E124" s="36">
        <v>151</v>
      </c>
      <c r="F124" s="36">
        <v>4258</v>
      </c>
      <c r="G124" s="36">
        <v>922</v>
      </c>
      <c r="H124" s="36">
        <v>373</v>
      </c>
      <c r="I124" s="36">
        <v>14</v>
      </c>
      <c r="J124" s="36">
        <v>181</v>
      </c>
      <c r="K124" s="36">
        <v>8</v>
      </c>
      <c r="L124" s="37">
        <f>((F124)/(E124+F124+(Jan!E124+Fev!E124)))</f>
        <v>0.91471535982814178</v>
      </c>
      <c r="M124" s="37">
        <f t="shared" ref="M124:M162" si="12">IF(D124=0,0%,(J124)/D124)</f>
        <v>0.69348659003831414</v>
      </c>
      <c r="N124" s="37">
        <f t="shared" ref="N124:N162" si="13">IF(D124=0,0%,(E124)/D124)</f>
        <v>0.57854406130268199</v>
      </c>
      <c r="O124" s="38">
        <f t="shared" ref="O124:O139" si="14">IF(J124=0,0%,I124/J124)</f>
        <v>7.7348066298342538E-2</v>
      </c>
    </row>
    <row r="125" spans="1:15" x14ac:dyDescent="0.2">
      <c r="A125" s="8" t="s">
        <v>83</v>
      </c>
      <c r="B125" s="36">
        <v>8</v>
      </c>
      <c r="C125" s="36">
        <v>7</v>
      </c>
      <c r="D125" s="36">
        <v>63</v>
      </c>
      <c r="E125" s="36">
        <v>65</v>
      </c>
      <c r="F125" s="36">
        <v>1276</v>
      </c>
      <c r="G125" s="36">
        <v>254</v>
      </c>
      <c r="H125" s="36">
        <v>266</v>
      </c>
      <c r="I125" s="39">
        <v>11</v>
      </c>
      <c r="J125" s="39">
        <v>57</v>
      </c>
      <c r="K125" s="36">
        <v>6</v>
      </c>
      <c r="L125" s="37">
        <f>((F125)/(E125+F125+(Jan!E125+Fev!E125)))</f>
        <v>0.91666666666666663</v>
      </c>
      <c r="M125" s="37">
        <f t="shared" si="12"/>
        <v>0.90476190476190477</v>
      </c>
      <c r="N125" s="37">
        <f t="shared" si="13"/>
        <v>1.0317460317460319</v>
      </c>
      <c r="O125" s="38">
        <f t="shared" si="14"/>
        <v>0.19298245614035087</v>
      </c>
    </row>
    <row r="126" spans="1:15" x14ac:dyDescent="0.2">
      <c r="A126" s="8" t="s">
        <v>84</v>
      </c>
      <c r="B126" s="39">
        <v>18</v>
      </c>
      <c r="C126" s="39">
        <v>16</v>
      </c>
      <c r="D126" s="36">
        <v>94</v>
      </c>
      <c r="E126" s="39">
        <v>82</v>
      </c>
      <c r="F126" s="36">
        <v>2916</v>
      </c>
      <c r="G126" s="36">
        <v>256</v>
      </c>
      <c r="H126" s="36">
        <v>169</v>
      </c>
      <c r="I126" s="36">
        <v>28</v>
      </c>
      <c r="J126" s="36">
        <v>183</v>
      </c>
      <c r="K126" s="36">
        <v>23</v>
      </c>
      <c r="L126" s="37">
        <f>((F126)/(E126+F126+(Jan!E126+Fev!E126)))</f>
        <v>0.9274809160305344</v>
      </c>
      <c r="M126" s="37">
        <f t="shared" si="12"/>
        <v>1.946808510638298</v>
      </c>
      <c r="N126" s="37">
        <f t="shared" si="13"/>
        <v>0.87234042553191493</v>
      </c>
      <c r="O126" s="38">
        <f t="shared" si="14"/>
        <v>0.15300546448087432</v>
      </c>
    </row>
    <row r="127" spans="1:15" x14ac:dyDescent="0.2">
      <c r="A127" s="8" t="s">
        <v>85</v>
      </c>
      <c r="B127" s="39">
        <v>18</v>
      </c>
      <c r="C127" s="39">
        <v>19</v>
      </c>
      <c r="D127" s="36">
        <v>112</v>
      </c>
      <c r="E127" s="39">
        <v>109</v>
      </c>
      <c r="F127" s="36">
        <v>1395</v>
      </c>
      <c r="G127" s="36">
        <v>263</v>
      </c>
      <c r="H127" s="36">
        <v>102</v>
      </c>
      <c r="I127" s="36">
        <v>7</v>
      </c>
      <c r="J127" s="36">
        <v>73</v>
      </c>
      <c r="K127" s="36">
        <v>9</v>
      </c>
      <c r="L127" s="37">
        <f>((F127)/(E127+F127+(Jan!E127+Fev!E127)))</f>
        <v>0.82495564754583084</v>
      </c>
      <c r="M127" s="37">
        <f t="shared" si="12"/>
        <v>0.6517857142857143</v>
      </c>
      <c r="N127" s="37">
        <f t="shared" si="13"/>
        <v>0.9732142857142857</v>
      </c>
      <c r="O127" s="38">
        <f t="shared" si="14"/>
        <v>9.5890410958904104E-2</v>
      </c>
    </row>
    <row r="128" spans="1:15" x14ac:dyDescent="0.2">
      <c r="A128" s="8" t="s">
        <v>86</v>
      </c>
      <c r="B128" s="36">
        <v>24</v>
      </c>
      <c r="C128" s="36">
        <v>11</v>
      </c>
      <c r="D128" s="36">
        <v>98</v>
      </c>
      <c r="E128" s="36">
        <v>83</v>
      </c>
      <c r="F128" s="36">
        <v>1869</v>
      </c>
      <c r="G128" s="36">
        <v>317</v>
      </c>
      <c r="H128" s="36">
        <v>240</v>
      </c>
      <c r="I128" s="36">
        <v>20</v>
      </c>
      <c r="J128" s="36">
        <v>74</v>
      </c>
      <c r="K128" s="36">
        <v>7</v>
      </c>
      <c r="L128" s="37">
        <f>((F128)/(E128+F128+(Jan!E128+Fev!E128)))</f>
        <v>0.92800397219463748</v>
      </c>
      <c r="M128" s="37">
        <f t="shared" si="12"/>
        <v>0.75510204081632648</v>
      </c>
      <c r="N128" s="37">
        <f t="shared" si="13"/>
        <v>0.84693877551020413</v>
      </c>
      <c r="O128" s="38">
        <f t="shared" si="14"/>
        <v>0.27027027027027029</v>
      </c>
    </row>
    <row r="129" spans="1:15" x14ac:dyDescent="0.2">
      <c r="A129" s="8" t="s">
        <v>87</v>
      </c>
      <c r="B129" s="36">
        <v>17</v>
      </c>
      <c r="C129" s="36">
        <v>13</v>
      </c>
      <c r="D129" s="36">
        <v>100</v>
      </c>
      <c r="E129" s="36">
        <v>98</v>
      </c>
      <c r="F129" s="36">
        <v>1713</v>
      </c>
      <c r="G129" s="36">
        <v>308</v>
      </c>
      <c r="H129" s="36">
        <v>212</v>
      </c>
      <c r="I129" s="36">
        <v>13</v>
      </c>
      <c r="J129" s="36">
        <v>129</v>
      </c>
      <c r="K129" s="36">
        <v>7</v>
      </c>
      <c r="L129" s="37">
        <f>((F129)/(E129+F129+(Jan!E129+Fev!E129)))</f>
        <v>0.88390092879256965</v>
      </c>
      <c r="M129" s="37">
        <f t="shared" si="12"/>
        <v>1.29</v>
      </c>
      <c r="N129" s="37">
        <f t="shared" si="13"/>
        <v>0.98</v>
      </c>
      <c r="O129" s="38">
        <f t="shared" si="14"/>
        <v>0.10077519379844961</v>
      </c>
    </row>
    <row r="130" spans="1:15" x14ac:dyDescent="0.2">
      <c r="A130" s="8" t="s">
        <v>88</v>
      </c>
      <c r="B130" s="36">
        <v>17</v>
      </c>
      <c r="C130" s="36">
        <v>7</v>
      </c>
      <c r="D130" s="36">
        <v>161</v>
      </c>
      <c r="E130" s="36">
        <v>159</v>
      </c>
      <c r="F130" s="36">
        <v>3135</v>
      </c>
      <c r="G130" s="36">
        <v>349</v>
      </c>
      <c r="H130" s="36">
        <v>350</v>
      </c>
      <c r="I130" s="36">
        <v>27</v>
      </c>
      <c r="J130" s="36">
        <v>148</v>
      </c>
      <c r="K130" s="36">
        <v>22</v>
      </c>
      <c r="L130" s="37">
        <f>((F130)/(E130+F130+(Jan!E130+Fev!E130)))</f>
        <v>0.88260135135135132</v>
      </c>
      <c r="M130" s="37">
        <f t="shared" si="12"/>
        <v>0.91925465838509313</v>
      </c>
      <c r="N130" s="37">
        <f t="shared" si="13"/>
        <v>0.98757763975155277</v>
      </c>
      <c r="O130" s="38">
        <f t="shared" si="14"/>
        <v>0.18243243243243243</v>
      </c>
    </row>
    <row r="131" spans="1:15" x14ac:dyDescent="0.2">
      <c r="A131" s="8" t="s">
        <v>89</v>
      </c>
      <c r="B131" s="36">
        <v>15</v>
      </c>
      <c r="C131" s="36">
        <v>11</v>
      </c>
      <c r="D131" s="36">
        <v>192</v>
      </c>
      <c r="E131" s="36">
        <v>264</v>
      </c>
      <c r="F131" s="36">
        <v>3447</v>
      </c>
      <c r="G131" s="36">
        <v>369</v>
      </c>
      <c r="H131" s="36">
        <v>389</v>
      </c>
      <c r="I131" s="36">
        <v>30</v>
      </c>
      <c r="J131" s="36">
        <v>271</v>
      </c>
      <c r="K131" s="36">
        <v>37</v>
      </c>
      <c r="L131" s="37">
        <f>((F131)/(E131+F131+(Jan!E131+Fev!E131)))</f>
        <v>0.86412634745550265</v>
      </c>
      <c r="M131" s="37">
        <f t="shared" si="12"/>
        <v>1.4114583333333333</v>
      </c>
      <c r="N131" s="37">
        <f t="shared" si="13"/>
        <v>1.375</v>
      </c>
      <c r="O131" s="38">
        <f t="shared" si="14"/>
        <v>0.11070110701107011</v>
      </c>
    </row>
    <row r="132" spans="1:15" x14ac:dyDescent="0.2">
      <c r="A132" s="8" t="s">
        <v>90</v>
      </c>
      <c r="B132" s="36">
        <v>40</v>
      </c>
      <c r="C132" s="36">
        <v>32</v>
      </c>
      <c r="D132" s="36">
        <v>154</v>
      </c>
      <c r="E132" s="36">
        <v>96</v>
      </c>
      <c r="F132" s="36">
        <v>5192</v>
      </c>
      <c r="G132" s="36">
        <v>168</v>
      </c>
      <c r="H132" s="36">
        <v>138</v>
      </c>
      <c r="I132" s="36">
        <v>15</v>
      </c>
      <c r="J132" s="36">
        <v>205</v>
      </c>
      <c r="K132" s="36">
        <v>7</v>
      </c>
      <c r="L132" s="37">
        <f>((F132)/(E132+F132+(Jan!E132+Fev!E132)))</f>
        <v>0.95423635361146852</v>
      </c>
      <c r="M132" s="37">
        <f t="shared" si="12"/>
        <v>1.3311688311688312</v>
      </c>
      <c r="N132" s="37">
        <f t="shared" si="13"/>
        <v>0.62337662337662336</v>
      </c>
      <c r="O132" s="38">
        <f t="shared" si="14"/>
        <v>7.3170731707317069E-2</v>
      </c>
    </row>
    <row r="133" spans="1:15" x14ac:dyDescent="0.2">
      <c r="A133" s="8" t="s">
        <v>91</v>
      </c>
      <c r="B133" s="36">
        <v>11</v>
      </c>
      <c r="C133" s="36">
        <v>17</v>
      </c>
      <c r="D133" s="36">
        <v>224</v>
      </c>
      <c r="E133" s="36">
        <v>158</v>
      </c>
      <c r="F133" s="36">
        <v>7324</v>
      </c>
      <c r="G133" s="36">
        <v>0</v>
      </c>
      <c r="H133" s="36">
        <v>286</v>
      </c>
      <c r="I133" s="39">
        <v>32</v>
      </c>
      <c r="J133" s="36">
        <v>290</v>
      </c>
      <c r="K133" s="36">
        <v>11</v>
      </c>
      <c r="L133" s="37">
        <f>((F133)/(E133+F133+(Jan!E133+Fev!E133)))</f>
        <v>0.95079839023756973</v>
      </c>
      <c r="M133" s="37">
        <f t="shared" si="12"/>
        <v>1.2946428571428572</v>
      </c>
      <c r="N133" s="37">
        <f t="shared" si="13"/>
        <v>0.7053571428571429</v>
      </c>
      <c r="O133" s="38">
        <f t="shared" si="14"/>
        <v>0.1103448275862069</v>
      </c>
    </row>
    <row r="134" spans="1:15" x14ac:dyDescent="0.2">
      <c r="A134" s="8" t="s">
        <v>92</v>
      </c>
      <c r="B134" s="36">
        <v>14</v>
      </c>
      <c r="C134" s="36">
        <v>3</v>
      </c>
      <c r="D134" s="36">
        <v>203</v>
      </c>
      <c r="E134" s="36">
        <v>106</v>
      </c>
      <c r="F134" s="36">
        <v>5138</v>
      </c>
      <c r="G134" s="36">
        <v>743</v>
      </c>
      <c r="H134" s="36">
        <v>339</v>
      </c>
      <c r="I134" s="36">
        <v>10</v>
      </c>
      <c r="J134" s="36">
        <v>75</v>
      </c>
      <c r="K134" s="36">
        <v>28</v>
      </c>
      <c r="L134" s="37">
        <f>((F134)/(E134+F134+(Jan!E134+Fev!E134)))</f>
        <v>0.96433933933933935</v>
      </c>
      <c r="M134" s="37">
        <f t="shared" si="12"/>
        <v>0.36945812807881773</v>
      </c>
      <c r="N134" s="37">
        <f t="shared" si="13"/>
        <v>0.52216748768472909</v>
      </c>
      <c r="O134" s="38">
        <f t="shared" si="14"/>
        <v>0.13333333333333333</v>
      </c>
    </row>
    <row r="135" spans="1:15" x14ac:dyDescent="0.2">
      <c r="A135" s="8" t="s">
        <v>93</v>
      </c>
      <c r="B135" s="36">
        <v>27</v>
      </c>
      <c r="C135" s="36">
        <v>7</v>
      </c>
      <c r="D135" s="36">
        <v>222</v>
      </c>
      <c r="E135" s="36">
        <v>191</v>
      </c>
      <c r="F135" s="36">
        <v>2495</v>
      </c>
      <c r="G135" s="36">
        <v>507</v>
      </c>
      <c r="H135" s="36">
        <v>274</v>
      </c>
      <c r="I135" s="36">
        <v>77</v>
      </c>
      <c r="J135" s="36">
        <v>224</v>
      </c>
      <c r="K135" s="36">
        <v>34</v>
      </c>
      <c r="L135" s="37">
        <f>((F135)/(E135+F135+(Jan!E135+Fev!E135)))</f>
        <v>0.82506613756613756</v>
      </c>
      <c r="M135" s="37">
        <f t="shared" si="12"/>
        <v>1.0090090090090089</v>
      </c>
      <c r="N135" s="37">
        <f t="shared" si="13"/>
        <v>0.86036036036036034</v>
      </c>
      <c r="O135" s="38">
        <f t="shared" si="14"/>
        <v>0.34375</v>
      </c>
    </row>
    <row r="136" spans="1:15" x14ac:dyDescent="0.2">
      <c r="A136" s="8" t="s">
        <v>94</v>
      </c>
      <c r="B136" s="36">
        <v>11</v>
      </c>
      <c r="C136" s="36">
        <v>14</v>
      </c>
      <c r="D136" s="36">
        <v>204</v>
      </c>
      <c r="E136" s="36">
        <v>70</v>
      </c>
      <c r="F136" s="36">
        <v>3889</v>
      </c>
      <c r="G136" s="36">
        <v>402</v>
      </c>
      <c r="H136" s="36">
        <v>326</v>
      </c>
      <c r="I136" s="36">
        <v>34</v>
      </c>
      <c r="J136" s="36">
        <v>245</v>
      </c>
      <c r="K136" s="36">
        <v>45</v>
      </c>
      <c r="L136" s="37">
        <f>((F136)/(E136+F136+(Jan!E136+Fev!E136)))</f>
        <v>0.92134565268893631</v>
      </c>
      <c r="M136" s="37">
        <f t="shared" si="12"/>
        <v>1.2009803921568627</v>
      </c>
      <c r="N136" s="37">
        <f t="shared" si="13"/>
        <v>0.34313725490196079</v>
      </c>
      <c r="O136" s="38">
        <f t="shared" si="14"/>
        <v>0.13877551020408163</v>
      </c>
    </row>
    <row r="137" spans="1:15" ht="22.5" x14ac:dyDescent="0.2">
      <c r="A137" s="8" t="s">
        <v>95</v>
      </c>
      <c r="B137" s="36">
        <v>5</v>
      </c>
      <c r="C137" s="36">
        <v>4</v>
      </c>
      <c r="D137" s="36">
        <v>150</v>
      </c>
      <c r="E137" s="36">
        <v>89</v>
      </c>
      <c r="F137" s="36">
        <v>1996</v>
      </c>
      <c r="G137" s="36">
        <v>0</v>
      </c>
      <c r="H137" s="36">
        <v>260</v>
      </c>
      <c r="I137" s="39">
        <v>13</v>
      </c>
      <c r="J137" s="36">
        <v>125</v>
      </c>
      <c r="K137" s="39">
        <v>0</v>
      </c>
      <c r="L137" s="37">
        <f>((F137)/(E137+F137+(Jan!E137+Fev!E137)))</f>
        <v>0.87968267959453506</v>
      </c>
      <c r="M137" s="37">
        <f t="shared" si="12"/>
        <v>0.83333333333333337</v>
      </c>
      <c r="N137" s="37">
        <f t="shared" si="13"/>
        <v>0.59333333333333338</v>
      </c>
      <c r="O137" s="38">
        <f t="shared" si="14"/>
        <v>0.104</v>
      </c>
    </row>
    <row r="138" spans="1:15" ht="22.5" x14ac:dyDescent="0.2">
      <c r="A138" s="8" t="s">
        <v>96</v>
      </c>
      <c r="B138" s="36">
        <v>4</v>
      </c>
      <c r="C138" s="39">
        <v>1</v>
      </c>
      <c r="D138" s="36">
        <v>155</v>
      </c>
      <c r="E138" s="36">
        <v>112</v>
      </c>
      <c r="F138" s="36">
        <v>2335</v>
      </c>
      <c r="G138" s="36">
        <v>153</v>
      </c>
      <c r="H138" s="36">
        <v>229</v>
      </c>
      <c r="I138" s="36">
        <v>48</v>
      </c>
      <c r="J138" s="36">
        <v>151</v>
      </c>
      <c r="K138" s="36">
        <v>13</v>
      </c>
      <c r="L138" s="37">
        <f>((F138)/(E138+F138+(Jan!E138+Fev!E138)))</f>
        <v>0.87881068874670676</v>
      </c>
      <c r="M138" s="37">
        <f t="shared" si="12"/>
        <v>0.97419354838709682</v>
      </c>
      <c r="N138" s="37">
        <f t="shared" si="13"/>
        <v>0.72258064516129028</v>
      </c>
      <c r="O138" s="38">
        <f t="shared" si="14"/>
        <v>0.31788079470198677</v>
      </c>
    </row>
    <row r="139" spans="1:15" ht="22.5" x14ac:dyDescent="0.2">
      <c r="A139" s="8" t="s">
        <v>97</v>
      </c>
      <c r="B139" s="36">
        <v>5</v>
      </c>
      <c r="C139" s="36">
        <v>9</v>
      </c>
      <c r="D139" s="36">
        <v>165</v>
      </c>
      <c r="E139" s="36">
        <v>150</v>
      </c>
      <c r="F139" s="36">
        <v>2083</v>
      </c>
      <c r="G139" s="36">
        <v>147</v>
      </c>
      <c r="H139" s="36">
        <v>335</v>
      </c>
      <c r="I139" s="36">
        <v>21</v>
      </c>
      <c r="J139" s="36">
        <v>184</v>
      </c>
      <c r="K139" s="36">
        <v>19</v>
      </c>
      <c r="L139" s="37">
        <f>((F139)/(E139+F139+(Jan!E139+Fev!E139)))</f>
        <v>0.86467413864674136</v>
      </c>
      <c r="M139" s="37">
        <f t="shared" si="12"/>
        <v>1.1151515151515152</v>
      </c>
      <c r="N139" s="37">
        <f t="shared" si="13"/>
        <v>0.90909090909090906</v>
      </c>
      <c r="O139" s="38">
        <f t="shared" si="14"/>
        <v>0.11413043478260869</v>
      </c>
    </row>
    <row r="140" spans="1:15" ht="22.5" x14ac:dyDescent="0.2">
      <c r="A140" s="8" t="s">
        <v>98</v>
      </c>
      <c r="B140" s="36">
        <v>15</v>
      </c>
      <c r="C140" s="36">
        <v>6</v>
      </c>
      <c r="D140" s="36">
        <v>31</v>
      </c>
      <c r="E140" s="36">
        <v>16</v>
      </c>
      <c r="F140" s="36">
        <v>1425</v>
      </c>
      <c r="G140" s="36">
        <v>215</v>
      </c>
      <c r="H140" s="36">
        <v>151</v>
      </c>
      <c r="I140" s="39">
        <v>6</v>
      </c>
      <c r="J140" s="36">
        <v>52</v>
      </c>
      <c r="K140" s="36">
        <v>13</v>
      </c>
      <c r="L140" s="37">
        <f>((F140)/(E140+F140+(Jan!E140+Fev!E140)))</f>
        <v>0.95445411922304091</v>
      </c>
      <c r="M140" s="37">
        <f t="shared" si="12"/>
        <v>1.6774193548387097</v>
      </c>
      <c r="N140" s="37">
        <f t="shared" si="13"/>
        <v>0.5161290322580645</v>
      </c>
      <c r="O140" s="38" t="s">
        <v>16</v>
      </c>
    </row>
    <row r="141" spans="1:15" x14ac:dyDescent="0.2">
      <c r="A141" s="8" t="s">
        <v>99</v>
      </c>
      <c r="B141" s="36">
        <v>7</v>
      </c>
      <c r="C141" s="36">
        <v>1</v>
      </c>
      <c r="D141" s="36">
        <v>118</v>
      </c>
      <c r="E141" s="36">
        <v>96</v>
      </c>
      <c r="F141" s="36">
        <v>2413</v>
      </c>
      <c r="G141" s="36">
        <v>354</v>
      </c>
      <c r="H141" s="36">
        <v>179</v>
      </c>
      <c r="I141" s="36">
        <v>22</v>
      </c>
      <c r="J141" s="36">
        <v>99</v>
      </c>
      <c r="K141" s="36">
        <v>13</v>
      </c>
      <c r="L141" s="37">
        <f>((F141)/(E141+F141+(Jan!E141+Fev!E141)))</f>
        <v>0.91022255752546211</v>
      </c>
      <c r="M141" s="37">
        <f t="shared" si="12"/>
        <v>0.83898305084745761</v>
      </c>
      <c r="N141" s="37">
        <f t="shared" si="13"/>
        <v>0.81355932203389836</v>
      </c>
      <c r="O141" s="38">
        <f t="shared" ref="O141:O146" si="15">IF(J141=0,0%,I141/J141)</f>
        <v>0.22222222222222221</v>
      </c>
    </row>
    <row r="142" spans="1:15" x14ac:dyDescent="0.2">
      <c r="A142" s="8" t="s">
        <v>100</v>
      </c>
      <c r="B142" s="36">
        <v>14</v>
      </c>
      <c r="C142" s="36">
        <v>15</v>
      </c>
      <c r="D142" s="36">
        <v>194</v>
      </c>
      <c r="E142" s="36">
        <v>165</v>
      </c>
      <c r="F142" s="36">
        <v>3232</v>
      </c>
      <c r="G142" s="36">
        <v>479</v>
      </c>
      <c r="H142" s="36">
        <v>314</v>
      </c>
      <c r="I142" s="36">
        <v>22</v>
      </c>
      <c r="J142" s="36">
        <v>218</v>
      </c>
      <c r="K142" s="36">
        <v>19</v>
      </c>
      <c r="L142" s="37">
        <f>((F142)/(E142+F142+(Jan!E142+Fev!E142)))</f>
        <v>0.86881720430107523</v>
      </c>
      <c r="M142" s="37">
        <f t="shared" si="12"/>
        <v>1.1237113402061856</v>
      </c>
      <c r="N142" s="37">
        <f t="shared" si="13"/>
        <v>0.85051546391752575</v>
      </c>
      <c r="O142" s="38">
        <f t="shared" si="15"/>
        <v>0.10091743119266056</v>
      </c>
    </row>
    <row r="143" spans="1:15" x14ac:dyDescent="0.2">
      <c r="A143" s="8" t="s">
        <v>101</v>
      </c>
      <c r="B143" s="36">
        <v>16</v>
      </c>
      <c r="C143" s="36">
        <v>15</v>
      </c>
      <c r="D143" s="36">
        <v>103</v>
      </c>
      <c r="E143" s="36">
        <v>29</v>
      </c>
      <c r="F143" s="36">
        <v>1541</v>
      </c>
      <c r="G143" s="36">
        <v>225</v>
      </c>
      <c r="H143" s="36">
        <v>114</v>
      </c>
      <c r="I143" s="36">
        <v>15</v>
      </c>
      <c r="J143" s="36">
        <v>45</v>
      </c>
      <c r="K143" s="36">
        <v>8</v>
      </c>
      <c r="L143" s="37">
        <f>((F143)/(E143+F143+(Jan!E143+Fev!E143)))</f>
        <v>0.91835518474374256</v>
      </c>
      <c r="M143" s="37">
        <f t="shared" si="12"/>
        <v>0.43689320388349512</v>
      </c>
      <c r="N143" s="37">
        <f t="shared" si="13"/>
        <v>0.28155339805825241</v>
      </c>
      <c r="O143" s="38">
        <f t="shared" si="15"/>
        <v>0.33333333333333331</v>
      </c>
    </row>
    <row r="144" spans="1:15" x14ac:dyDescent="0.2">
      <c r="A144" s="8" t="s">
        <v>102</v>
      </c>
      <c r="B144" s="36">
        <v>14</v>
      </c>
      <c r="C144" s="36">
        <v>7</v>
      </c>
      <c r="D144" s="36">
        <v>90</v>
      </c>
      <c r="E144" s="36">
        <v>94</v>
      </c>
      <c r="F144" s="36">
        <v>1515</v>
      </c>
      <c r="G144" s="36">
        <v>254</v>
      </c>
      <c r="H144" s="36">
        <v>138</v>
      </c>
      <c r="I144" s="36">
        <v>35</v>
      </c>
      <c r="J144" s="36">
        <v>93</v>
      </c>
      <c r="K144" s="36">
        <v>22</v>
      </c>
      <c r="L144" s="37">
        <f>((F144)/(E144+F144+(Jan!E144+Fev!E144)))</f>
        <v>0.8777520278099652</v>
      </c>
      <c r="M144" s="37">
        <f t="shared" si="12"/>
        <v>1.0333333333333334</v>
      </c>
      <c r="N144" s="37">
        <f t="shared" si="13"/>
        <v>1.0444444444444445</v>
      </c>
      <c r="O144" s="38">
        <f t="shared" si="15"/>
        <v>0.37634408602150538</v>
      </c>
    </row>
    <row r="145" spans="1:15" x14ac:dyDescent="0.2">
      <c r="A145" s="8" t="s">
        <v>103</v>
      </c>
      <c r="B145" s="36">
        <v>10</v>
      </c>
      <c r="C145" s="36">
        <v>6</v>
      </c>
      <c r="D145" s="36">
        <v>149</v>
      </c>
      <c r="E145" s="36">
        <v>121</v>
      </c>
      <c r="F145" s="36">
        <v>3779</v>
      </c>
      <c r="G145" s="36">
        <v>487</v>
      </c>
      <c r="H145" s="36">
        <v>313</v>
      </c>
      <c r="I145" s="39">
        <v>10</v>
      </c>
      <c r="J145" s="36">
        <v>119</v>
      </c>
      <c r="K145" s="36">
        <v>7</v>
      </c>
      <c r="L145" s="37">
        <f>((F145)/(E145+F145+(Jan!E145+Fev!E145)))</f>
        <v>0.9134638627024414</v>
      </c>
      <c r="M145" s="37">
        <f t="shared" si="12"/>
        <v>0.79865771812080533</v>
      </c>
      <c r="N145" s="37">
        <f t="shared" si="13"/>
        <v>0.81208053691275173</v>
      </c>
      <c r="O145" s="38">
        <f t="shared" si="15"/>
        <v>8.4033613445378158E-2</v>
      </c>
    </row>
    <row r="146" spans="1:15" x14ac:dyDescent="0.2">
      <c r="A146" s="8" t="s">
        <v>104</v>
      </c>
      <c r="B146" s="36">
        <v>10</v>
      </c>
      <c r="C146" s="36">
        <v>15</v>
      </c>
      <c r="D146" s="36">
        <v>194</v>
      </c>
      <c r="E146" s="36">
        <v>274</v>
      </c>
      <c r="F146" s="36">
        <v>3407</v>
      </c>
      <c r="G146" s="36">
        <v>184</v>
      </c>
      <c r="H146" s="36">
        <v>300</v>
      </c>
      <c r="I146" s="36">
        <v>95</v>
      </c>
      <c r="J146" s="36">
        <v>342</v>
      </c>
      <c r="K146" s="36">
        <v>34</v>
      </c>
      <c r="L146" s="37">
        <f>((F146)/(E146+F146+(Jan!E146+Fev!E146)))</f>
        <v>0.83813038130381301</v>
      </c>
      <c r="M146" s="37">
        <f t="shared" si="12"/>
        <v>1.7628865979381443</v>
      </c>
      <c r="N146" s="37">
        <f t="shared" si="13"/>
        <v>1.4123711340206186</v>
      </c>
      <c r="O146" s="38">
        <f t="shared" si="15"/>
        <v>0.27777777777777779</v>
      </c>
    </row>
    <row r="147" spans="1:15" x14ac:dyDescent="0.2">
      <c r="A147" s="8" t="s">
        <v>105</v>
      </c>
      <c r="B147" s="36">
        <v>23</v>
      </c>
      <c r="C147" s="36">
        <v>16</v>
      </c>
      <c r="D147" s="36">
        <v>8</v>
      </c>
      <c r="E147" s="36">
        <v>17</v>
      </c>
      <c r="F147" s="36">
        <v>1482</v>
      </c>
      <c r="G147" s="36">
        <v>422</v>
      </c>
      <c r="H147" s="36">
        <v>164</v>
      </c>
      <c r="I147" s="39">
        <v>0</v>
      </c>
      <c r="J147" s="36">
        <v>32</v>
      </c>
      <c r="K147" s="36">
        <v>9</v>
      </c>
      <c r="L147" s="37">
        <f>((F147)/(E147+F147+(Jan!E147+Fev!E147)))</f>
        <v>0.95489690721649489</v>
      </c>
      <c r="M147" s="37">
        <f t="shared" si="12"/>
        <v>4</v>
      </c>
      <c r="N147" s="37">
        <f t="shared" si="13"/>
        <v>2.125</v>
      </c>
      <c r="O147" s="38" t="s">
        <v>16</v>
      </c>
    </row>
    <row r="148" spans="1:15" ht="22.5" x14ac:dyDescent="0.2">
      <c r="A148" s="8" t="s">
        <v>106</v>
      </c>
      <c r="B148" s="39">
        <v>0</v>
      </c>
      <c r="C148" s="39">
        <v>3</v>
      </c>
      <c r="D148" s="36">
        <v>110</v>
      </c>
      <c r="E148" s="36">
        <v>67</v>
      </c>
      <c r="F148" s="36">
        <v>1681</v>
      </c>
      <c r="G148" s="36">
        <v>265</v>
      </c>
      <c r="H148" s="36">
        <v>253</v>
      </c>
      <c r="I148" s="36">
        <v>13</v>
      </c>
      <c r="J148" s="36">
        <v>130</v>
      </c>
      <c r="K148" s="36">
        <v>6</v>
      </c>
      <c r="L148" s="37">
        <f>((F148)/(E148+F148+(Jan!E148+Fev!E148)))</f>
        <v>0.88427143608627035</v>
      </c>
      <c r="M148" s="37">
        <f t="shared" si="12"/>
        <v>1.1818181818181819</v>
      </c>
      <c r="N148" s="37">
        <f t="shared" si="13"/>
        <v>0.60909090909090913</v>
      </c>
      <c r="O148" s="38">
        <f t="shared" ref="O148:O149" si="16">IF(J148=0,0%,I148/J148)</f>
        <v>0.1</v>
      </c>
    </row>
    <row r="149" spans="1:15" ht="22.5" x14ac:dyDescent="0.2">
      <c r="A149" s="8" t="s">
        <v>107</v>
      </c>
      <c r="B149" s="39">
        <v>3</v>
      </c>
      <c r="C149" s="39">
        <v>11</v>
      </c>
      <c r="D149" s="36">
        <v>170</v>
      </c>
      <c r="E149" s="36">
        <v>331</v>
      </c>
      <c r="F149" s="36">
        <v>1829</v>
      </c>
      <c r="G149" s="36">
        <v>210</v>
      </c>
      <c r="H149" s="36">
        <v>187</v>
      </c>
      <c r="I149" s="36">
        <v>41</v>
      </c>
      <c r="J149" s="36">
        <v>192</v>
      </c>
      <c r="K149" s="36">
        <v>23</v>
      </c>
      <c r="L149" s="37">
        <f>((F149)/(E149+F149+(Jan!E149+Fev!E149)))</f>
        <v>0.79521739130434788</v>
      </c>
      <c r="M149" s="37">
        <f t="shared" si="12"/>
        <v>1.1294117647058823</v>
      </c>
      <c r="N149" s="37">
        <f t="shared" si="13"/>
        <v>1.9470588235294117</v>
      </c>
      <c r="O149" s="38">
        <f t="shared" si="16"/>
        <v>0.21354166666666666</v>
      </c>
    </row>
    <row r="150" spans="1:15" ht="22.5" x14ac:dyDescent="0.2">
      <c r="A150" s="8" t="s">
        <v>108</v>
      </c>
      <c r="B150" s="39">
        <v>13</v>
      </c>
      <c r="C150" s="39">
        <v>19</v>
      </c>
      <c r="D150" s="36">
        <v>44</v>
      </c>
      <c r="E150" s="36">
        <v>8</v>
      </c>
      <c r="F150" s="36">
        <v>733</v>
      </c>
      <c r="G150" s="36">
        <v>165</v>
      </c>
      <c r="H150" s="36">
        <v>85</v>
      </c>
      <c r="I150" s="39">
        <v>0</v>
      </c>
      <c r="J150" s="36">
        <v>18</v>
      </c>
      <c r="K150" s="36">
        <v>2</v>
      </c>
      <c r="L150" s="37">
        <f>((F150)/(E150+F150+(Jan!E150+Fev!E150)))</f>
        <v>0.95691906005221927</v>
      </c>
      <c r="M150" s="37">
        <f t="shared" si="12"/>
        <v>0.40909090909090912</v>
      </c>
      <c r="N150" s="37">
        <f t="shared" si="13"/>
        <v>0.18181818181818182</v>
      </c>
      <c r="O150" s="38" t="s">
        <v>16</v>
      </c>
    </row>
    <row r="151" spans="1:15" x14ac:dyDescent="0.2">
      <c r="A151" s="8" t="s">
        <v>109</v>
      </c>
      <c r="B151" s="36">
        <v>14</v>
      </c>
      <c r="C151" s="36">
        <v>21</v>
      </c>
      <c r="D151" s="36">
        <v>154</v>
      </c>
      <c r="E151" s="36">
        <v>113</v>
      </c>
      <c r="F151" s="36">
        <v>2718</v>
      </c>
      <c r="G151" s="36">
        <v>384</v>
      </c>
      <c r="H151" s="36">
        <v>232</v>
      </c>
      <c r="I151" s="36">
        <v>19</v>
      </c>
      <c r="J151" s="36">
        <v>120</v>
      </c>
      <c r="K151" s="36">
        <v>23</v>
      </c>
      <c r="L151" s="37">
        <f>((F151)/(E151+F151+(Jan!E151+Fev!E151)))</f>
        <v>0.88591916558018258</v>
      </c>
      <c r="M151" s="37">
        <f t="shared" si="12"/>
        <v>0.77922077922077926</v>
      </c>
      <c r="N151" s="37">
        <f t="shared" si="13"/>
        <v>0.73376623376623373</v>
      </c>
      <c r="O151" s="38">
        <f t="shared" ref="O151:O156" si="17">IF(J151=0,0%,I151/J151)</f>
        <v>0.15833333333333333</v>
      </c>
    </row>
    <row r="152" spans="1:15" x14ac:dyDescent="0.2">
      <c r="A152" s="8" t="s">
        <v>110</v>
      </c>
      <c r="B152" s="36">
        <v>13</v>
      </c>
      <c r="C152" s="36">
        <v>9</v>
      </c>
      <c r="D152" s="36">
        <v>191</v>
      </c>
      <c r="E152" s="36">
        <v>129</v>
      </c>
      <c r="F152" s="36">
        <v>2901</v>
      </c>
      <c r="G152" s="36">
        <v>460</v>
      </c>
      <c r="H152" s="36">
        <v>185</v>
      </c>
      <c r="I152" s="36">
        <v>12</v>
      </c>
      <c r="J152" s="36">
        <v>101</v>
      </c>
      <c r="K152" s="36">
        <v>14</v>
      </c>
      <c r="L152" s="37">
        <f>((F152)/(E152+F152+(Jan!E152+Fev!E152)))</f>
        <v>0.89981389578163773</v>
      </c>
      <c r="M152" s="37">
        <f t="shared" si="12"/>
        <v>0.52879581151832455</v>
      </c>
      <c r="N152" s="37">
        <f t="shared" si="13"/>
        <v>0.67539267015706805</v>
      </c>
      <c r="O152" s="38">
        <f t="shared" si="17"/>
        <v>0.11881188118811881</v>
      </c>
    </row>
    <row r="153" spans="1:15" x14ac:dyDescent="0.2">
      <c r="A153" s="8" t="s">
        <v>111</v>
      </c>
      <c r="B153" s="36">
        <v>14</v>
      </c>
      <c r="C153" s="36">
        <v>11</v>
      </c>
      <c r="D153" s="36">
        <v>94</v>
      </c>
      <c r="E153" s="36">
        <v>125</v>
      </c>
      <c r="F153" s="36">
        <v>2110</v>
      </c>
      <c r="G153" s="36">
        <v>227</v>
      </c>
      <c r="H153" s="36">
        <v>183</v>
      </c>
      <c r="I153" s="36">
        <v>10</v>
      </c>
      <c r="J153" s="36">
        <v>78</v>
      </c>
      <c r="K153" s="36">
        <v>23</v>
      </c>
      <c r="L153" s="37">
        <f>((F153)/(E153+F153+(Jan!E153+Fev!E153)))</f>
        <v>0.88618227635447289</v>
      </c>
      <c r="M153" s="37">
        <f t="shared" si="12"/>
        <v>0.82978723404255317</v>
      </c>
      <c r="N153" s="37">
        <f t="shared" si="13"/>
        <v>1.3297872340425532</v>
      </c>
      <c r="O153" s="38">
        <f t="shared" si="17"/>
        <v>0.12820512820512819</v>
      </c>
    </row>
    <row r="154" spans="1:15" ht="22.5" x14ac:dyDescent="0.2">
      <c r="A154" s="8" t="s">
        <v>112</v>
      </c>
      <c r="B154" s="36">
        <v>11</v>
      </c>
      <c r="C154" s="36">
        <v>7</v>
      </c>
      <c r="D154" s="36">
        <v>78</v>
      </c>
      <c r="E154" s="36">
        <v>71</v>
      </c>
      <c r="F154" s="36">
        <v>955</v>
      </c>
      <c r="G154" s="36">
        <v>0</v>
      </c>
      <c r="H154" s="36">
        <v>321</v>
      </c>
      <c r="I154" s="36">
        <v>4</v>
      </c>
      <c r="J154" s="36">
        <v>99</v>
      </c>
      <c r="K154" s="36">
        <v>0</v>
      </c>
      <c r="L154" s="37">
        <f>((F154)/(E154+F154+(Jan!E154+Fev!E154)))</f>
        <v>0.84363957597173145</v>
      </c>
      <c r="M154" s="37">
        <f t="shared" si="12"/>
        <v>1.2692307692307692</v>
      </c>
      <c r="N154" s="37">
        <f t="shared" si="13"/>
        <v>0.91025641025641024</v>
      </c>
      <c r="O154" s="38">
        <f t="shared" si="17"/>
        <v>4.0404040404040407E-2</v>
      </c>
    </row>
    <row r="155" spans="1:15" ht="22.5" x14ac:dyDescent="0.2">
      <c r="A155" s="8" t="s">
        <v>113</v>
      </c>
      <c r="B155" s="36">
        <v>9</v>
      </c>
      <c r="C155" s="36">
        <v>8</v>
      </c>
      <c r="D155" s="36">
        <v>81</v>
      </c>
      <c r="E155" s="36">
        <v>87</v>
      </c>
      <c r="F155" s="36">
        <v>1231</v>
      </c>
      <c r="G155" s="36">
        <v>168</v>
      </c>
      <c r="H155" s="36">
        <v>166</v>
      </c>
      <c r="I155" s="36">
        <v>20</v>
      </c>
      <c r="J155" s="36">
        <v>91</v>
      </c>
      <c r="K155" s="36">
        <v>2</v>
      </c>
      <c r="L155" s="37">
        <f>((F155)/(E155+F155+(Jan!E155+Fev!E155)))</f>
        <v>0.83570943652410046</v>
      </c>
      <c r="M155" s="37">
        <f t="shared" si="12"/>
        <v>1.1234567901234569</v>
      </c>
      <c r="N155" s="37">
        <f t="shared" si="13"/>
        <v>1.0740740740740742</v>
      </c>
      <c r="O155" s="38">
        <f t="shared" si="17"/>
        <v>0.21978021978021978</v>
      </c>
    </row>
    <row r="156" spans="1:15" ht="22.5" x14ac:dyDescent="0.2">
      <c r="A156" s="8" t="s">
        <v>114</v>
      </c>
      <c r="B156" s="36">
        <v>9</v>
      </c>
      <c r="C156" s="36">
        <v>8</v>
      </c>
      <c r="D156" s="36">
        <v>87</v>
      </c>
      <c r="E156" s="36">
        <v>127</v>
      </c>
      <c r="F156" s="36">
        <v>1495</v>
      </c>
      <c r="G156" s="36">
        <v>315</v>
      </c>
      <c r="H156" s="36">
        <v>170</v>
      </c>
      <c r="I156" s="36">
        <v>19</v>
      </c>
      <c r="J156" s="36">
        <v>113</v>
      </c>
      <c r="K156" s="39">
        <v>3</v>
      </c>
      <c r="L156" s="37">
        <f>((F156)/(E156+F156+(Jan!E156+Fev!E156)))</f>
        <v>0.8398876404494382</v>
      </c>
      <c r="M156" s="37">
        <f t="shared" si="12"/>
        <v>1.2988505747126438</v>
      </c>
      <c r="N156" s="37">
        <f t="shared" si="13"/>
        <v>1.4597701149425288</v>
      </c>
      <c r="O156" s="38">
        <f t="shared" si="17"/>
        <v>0.16814159292035399</v>
      </c>
    </row>
    <row r="157" spans="1:15" ht="22.5" x14ac:dyDescent="0.2">
      <c r="A157" s="8" t="s">
        <v>115</v>
      </c>
      <c r="B157" s="36">
        <v>21</v>
      </c>
      <c r="C157" s="36">
        <v>14</v>
      </c>
      <c r="D157" s="36">
        <v>61</v>
      </c>
      <c r="E157" s="36">
        <v>31</v>
      </c>
      <c r="F157" s="36">
        <v>920</v>
      </c>
      <c r="G157" s="36">
        <v>248</v>
      </c>
      <c r="H157" s="36">
        <v>212</v>
      </c>
      <c r="I157" s="39">
        <v>2</v>
      </c>
      <c r="J157" s="36">
        <v>41</v>
      </c>
      <c r="K157" s="39">
        <v>12</v>
      </c>
      <c r="L157" s="37">
        <f>((F157)/(E157+F157+(Jan!E157+Fev!E157)))</f>
        <v>0.93401015228426398</v>
      </c>
      <c r="M157" s="37">
        <f t="shared" si="12"/>
        <v>0.67213114754098358</v>
      </c>
      <c r="N157" s="37">
        <f t="shared" si="13"/>
        <v>0.50819672131147542</v>
      </c>
      <c r="O157" s="38" t="s">
        <v>16</v>
      </c>
    </row>
    <row r="158" spans="1:15" ht="22.5" x14ac:dyDescent="0.2">
      <c r="A158" s="8" t="s">
        <v>116</v>
      </c>
      <c r="B158" s="36">
        <v>4</v>
      </c>
      <c r="C158" s="36">
        <v>7</v>
      </c>
      <c r="D158" s="36">
        <v>105</v>
      </c>
      <c r="E158" s="36">
        <v>107</v>
      </c>
      <c r="F158" s="36">
        <v>1831</v>
      </c>
      <c r="G158" s="36">
        <v>351</v>
      </c>
      <c r="H158" s="36">
        <v>337</v>
      </c>
      <c r="I158" s="36">
        <v>4</v>
      </c>
      <c r="J158" s="36">
        <v>144</v>
      </c>
      <c r="K158" s="36">
        <v>28</v>
      </c>
      <c r="L158" s="37">
        <f>((F158)/(E158+F158+(Jan!E158+Fev!E158)))</f>
        <v>0.88240963855421684</v>
      </c>
      <c r="M158" s="37">
        <f t="shared" si="12"/>
        <v>1.3714285714285714</v>
      </c>
      <c r="N158" s="37">
        <f t="shared" si="13"/>
        <v>1.019047619047619</v>
      </c>
      <c r="O158" s="38">
        <f t="shared" ref="O158:O159" si="18">IF(J158=0,0%,I158/J158)</f>
        <v>2.7777777777777776E-2</v>
      </c>
    </row>
    <row r="159" spans="1:15" ht="22.5" x14ac:dyDescent="0.2">
      <c r="A159" s="8" t="s">
        <v>117</v>
      </c>
      <c r="B159" s="36">
        <v>12</v>
      </c>
      <c r="C159" s="36">
        <v>9</v>
      </c>
      <c r="D159" s="36">
        <v>142</v>
      </c>
      <c r="E159" s="36">
        <v>197</v>
      </c>
      <c r="F159" s="36">
        <v>4286</v>
      </c>
      <c r="G159" s="36">
        <v>262</v>
      </c>
      <c r="H159" s="36">
        <v>154</v>
      </c>
      <c r="I159" s="36">
        <v>18</v>
      </c>
      <c r="J159" s="36">
        <v>81</v>
      </c>
      <c r="K159" s="36">
        <v>5</v>
      </c>
      <c r="L159" s="37">
        <f>((F159)/(E159+F159+(Jan!E159+Fev!E159)))</f>
        <v>0.92410521776627852</v>
      </c>
      <c r="M159" s="37">
        <f t="shared" si="12"/>
        <v>0.57042253521126762</v>
      </c>
      <c r="N159" s="37">
        <f t="shared" si="13"/>
        <v>1.3873239436619718</v>
      </c>
      <c r="O159" s="38">
        <f t="shared" si="18"/>
        <v>0.22222222222222221</v>
      </c>
    </row>
    <row r="160" spans="1:15" ht="22.5" x14ac:dyDescent="0.2">
      <c r="A160" s="8" t="s">
        <v>118</v>
      </c>
      <c r="B160" s="36">
        <v>17</v>
      </c>
      <c r="C160" s="36">
        <v>7</v>
      </c>
      <c r="D160" s="36">
        <v>59</v>
      </c>
      <c r="E160" s="36">
        <v>19</v>
      </c>
      <c r="F160" s="36">
        <v>862</v>
      </c>
      <c r="G160" s="36">
        <v>174</v>
      </c>
      <c r="H160" s="36">
        <v>157</v>
      </c>
      <c r="I160" s="39">
        <v>1</v>
      </c>
      <c r="J160" s="36">
        <v>23</v>
      </c>
      <c r="K160" s="36">
        <v>14</v>
      </c>
      <c r="L160" s="37">
        <f>((F160)/(E160+F160+(Jan!E160+Fev!E160)))</f>
        <v>0.92390139335476951</v>
      </c>
      <c r="M160" s="37">
        <f t="shared" si="12"/>
        <v>0.38983050847457629</v>
      </c>
      <c r="N160" s="37">
        <f t="shared" si="13"/>
        <v>0.32203389830508472</v>
      </c>
      <c r="O160" s="38" t="s">
        <v>16</v>
      </c>
    </row>
    <row r="161" spans="1:15" x14ac:dyDescent="0.2">
      <c r="A161" s="8" t="s">
        <v>119</v>
      </c>
      <c r="B161" s="36">
        <v>10</v>
      </c>
      <c r="C161" s="36">
        <v>8</v>
      </c>
      <c r="D161" s="36">
        <v>174</v>
      </c>
      <c r="E161" s="36">
        <v>77</v>
      </c>
      <c r="F161" s="36">
        <v>2174</v>
      </c>
      <c r="G161" s="36">
        <v>350</v>
      </c>
      <c r="H161" s="36">
        <v>262</v>
      </c>
      <c r="I161" s="36">
        <v>13</v>
      </c>
      <c r="J161" s="36">
        <v>118</v>
      </c>
      <c r="K161" s="36">
        <v>18</v>
      </c>
      <c r="L161" s="37">
        <f>((F161)/(E161+F161+(Jan!E161+Fev!E161)))</f>
        <v>0.93065068493150682</v>
      </c>
      <c r="M161" s="37">
        <f t="shared" si="12"/>
        <v>0.67816091954022983</v>
      </c>
      <c r="N161" s="37">
        <f t="shared" si="13"/>
        <v>0.44252873563218392</v>
      </c>
      <c r="O161" s="38">
        <f t="shared" ref="O161:O162" si="19">IF(J161=0,0%,I161/J161)</f>
        <v>0.11016949152542373</v>
      </c>
    </row>
    <row r="162" spans="1:15" x14ac:dyDescent="0.2">
      <c r="A162" s="14" t="s">
        <v>120</v>
      </c>
      <c r="B162" s="15">
        <f t="shared" ref="B162:K162" si="20">SUM(B124:B161)</f>
        <v>515</v>
      </c>
      <c r="C162" s="15">
        <f t="shared" si="20"/>
        <v>413</v>
      </c>
      <c r="D162" s="15">
        <f t="shared" si="20"/>
        <v>4995</v>
      </c>
      <c r="E162" s="15">
        <f t="shared" si="20"/>
        <v>4284</v>
      </c>
      <c r="F162" s="15">
        <f t="shared" si="20"/>
        <v>94981</v>
      </c>
      <c r="G162" s="15">
        <f t="shared" si="20"/>
        <v>11357</v>
      </c>
      <c r="H162" s="15">
        <f t="shared" si="20"/>
        <v>8865</v>
      </c>
      <c r="I162" s="15">
        <f t="shared" si="20"/>
        <v>781</v>
      </c>
      <c r="J162" s="15">
        <f t="shared" si="20"/>
        <v>4964</v>
      </c>
      <c r="K162" s="15">
        <f t="shared" si="20"/>
        <v>574</v>
      </c>
      <c r="L162" s="16">
        <f>((F162)/(E162+F162+(Jan!E162+Fev!E162)))</f>
        <v>0.90079760245065965</v>
      </c>
      <c r="M162" s="16">
        <f t="shared" si="12"/>
        <v>0.99379379379379384</v>
      </c>
      <c r="N162" s="17">
        <f t="shared" si="13"/>
        <v>0.85765765765765767</v>
      </c>
      <c r="O162" s="17">
        <f t="shared" si="19"/>
        <v>0.15733279613215148</v>
      </c>
    </row>
    <row r="163" spans="1:15" ht="120.75" x14ac:dyDescent="0.2">
      <c r="A163" s="4" t="s">
        <v>121</v>
      </c>
      <c r="B163" s="5" t="s">
        <v>1</v>
      </c>
      <c r="C163" s="5" t="s">
        <v>2</v>
      </c>
      <c r="D163" s="5" t="s">
        <v>3</v>
      </c>
      <c r="E163" s="5" t="s">
        <v>4</v>
      </c>
      <c r="F163" s="5" t="s">
        <v>5</v>
      </c>
      <c r="G163" s="5" t="s">
        <v>6</v>
      </c>
      <c r="H163" s="5" t="s">
        <v>7</v>
      </c>
      <c r="I163" s="5" t="s">
        <v>8</v>
      </c>
      <c r="J163" s="5" t="s">
        <v>9</v>
      </c>
      <c r="K163" s="5" t="s">
        <v>10</v>
      </c>
      <c r="L163" s="6" t="s">
        <v>11</v>
      </c>
      <c r="M163" s="6" t="s">
        <v>12</v>
      </c>
      <c r="N163" s="6" t="s">
        <v>13</v>
      </c>
      <c r="O163" s="7" t="s">
        <v>14</v>
      </c>
    </row>
    <row r="164" spans="1:15" x14ac:dyDescent="0.2">
      <c r="A164" s="8" t="s">
        <v>122</v>
      </c>
      <c r="B164" s="36">
        <v>10</v>
      </c>
      <c r="C164" s="36">
        <v>10</v>
      </c>
      <c r="D164" s="36">
        <v>119</v>
      </c>
      <c r="E164" s="36">
        <v>79</v>
      </c>
      <c r="F164" s="57">
        <v>1378</v>
      </c>
      <c r="G164" s="36">
        <v>177</v>
      </c>
      <c r="H164" s="36">
        <v>169</v>
      </c>
      <c r="I164" s="36">
        <v>12</v>
      </c>
      <c r="J164" s="36">
        <v>64</v>
      </c>
      <c r="K164" s="36">
        <v>9</v>
      </c>
      <c r="L164" s="37">
        <f>((F164)/(E164+F164+(Jan!E164+Fev!E164)))</f>
        <v>0.86885245901639341</v>
      </c>
      <c r="M164" s="37">
        <f t="shared" ref="M164:M193" si="21">IF(D164=0,0%,(J164)/D164)</f>
        <v>0.53781512605042014</v>
      </c>
      <c r="N164" s="37">
        <f t="shared" ref="N164:N193" si="22">IF(D164=0,0%,(E164)/D164)</f>
        <v>0.66386554621848737</v>
      </c>
      <c r="O164" s="38">
        <f t="shared" ref="O164:O193" si="23">IF(J164=0,0%,I164/J164)</f>
        <v>0.1875</v>
      </c>
    </row>
    <row r="165" spans="1:15" x14ac:dyDescent="0.2">
      <c r="A165" s="8" t="s">
        <v>123</v>
      </c>
      <c r="B165" s="36">
        <v>8</v>
      </c>
      <c r="C165" s="36">
        <v>4</v>
      </c>
      <c r="D165" s="36">
        <v>119</v>
      </c>
      <c r="E165" s="36">
        <v>29</v>
      </c>
      <c r="F165" s="57">
        <v>2601</v>
      </c>
      <c r="G165" s="36">
        <v>140</v>
      </c>
      <c r="H165" s="36">
        <v>10</v>
      </c>
      <c r="I165" s="39">
        <v>9</v>
      </c>
      <c r="J165" s="39">
        <v>100</v>
      </c>
      <c r="K165" s="36">
        <v>15</v>
      </c>
      <c r="L165" s="37">
        <f>((F165)/(E165+F165+(Jan!E165+Fev!E165)))</f>
        <v>0.95836403831982309</v>
      </c>
      <c r="M165" s="37">
        <f t="shared" si="21"/>
        <v>0.84033613445378152</v>
      </c>
      <c r="N165" s="37">
        <f t="shared" si="22"/>
        <v>0.24369747899159663</v>
      </c>
      <c r="O165" s="38">
        <f t="shared" si="23"/>
        <v>0.09</v>
      </c>
    </row>
    <row r="166" spans="1:15" x14ac:dyDescent="0.2">
      <c r="A166" s="8" t="s">
        <v>124</v>
      </c>
      <c r="B166" s="36">
        <v>12</v>
      </c>
      <c r="C166" s="36">
        <v>7</v>
      </c>
      <c r="D166" s="36">
        <v>106</v>
      </c>
      <c r="E166" s="36">
        <v>92</v>
      </c>
      <c r="F166" s="57">
        <v>1790</v>
      </c>
      <c r="G166" s="36">
        <v>302</v>
      </c>
      <c r="H166" s="36">
        <v>189</v>
      </c>
      <c r="I166" s="36">
        <v>31</v>
      </c>
      <c r="J166" s="36">
        <v>93</v>
      </c>
      <c r="K166" s="36">
        <v>17</v>
      </c>
      <c r="L166" s="37">
        <f>((F166)/(E166+F166+(Jan!E166+Fev!E166)))</f>
        <v>0.89365951073389915</v>
      </c>
      <c r="M166" s="37">
        <f t="shared" si="21"/>
        <v>0.87735849056603776</v>
      </c>
      <c r="N166" s="37">
        <f t="shared" si="22"/>
        <v>0.86792452830188682</v>
      </c>
      <c r="O166" s="38">
        <f t="shared" si="23"/>
        <v>0.33333333333333331</v>
      </c>
    </row>
    <row r="167" spans="1:15" x14ac:dyDescent="0.2">
      <c r="A167" s="8" t="s">
        <v>125</v>
      </c>
      <c r="B167" s="36">
        <v>15</v>
      </c>
      <c r="C167" s="36">
        <v>15</v>
      </c>
      <c r="D167" s="36">
        <v>99</v>
      </c>
      <c r="E167" s="36">
        <v>92</v>
      </c>
      <c r="F167" s="57">
        <v>1465</v>
      </c>
      <c r="G167" s="36">
        <v>220</v>
      </c>
      <c r="H167" s="36">
        <v>105</v>
      </c>
      <c r="I167" s="39">
        <v>10</v>
      </c>
      <c r="J167" s="36">
        <v>18</v>
      </c>
      <c r="K167" s="36">
        <v>1</v>
      </c>
      <c r="L167" s="37">
        <f>((F167)/(E167+F167+(Jan!E167+Fev!E167)))</f>
        <v>0.87987987987987992</v>
      </c>
      <c r="M167" s="37">
        <f t="shared" si="21"/>
        <v>0.18181818181818182</v>
      </c>
      <c r="N167" s="37">
        <f t="shared" si="22"/>
        <v>0.92929292929292928</v>
      </c>
      <c r="O167" s="38">
        <f t="shared" si="23"/>
        <v>0.55555555555555558</v>
      </c>
    </row>
    <row r="168" spans="1:15" x14ac:dyDescent="0.2">
      <c r="A168" s="8" t="s">
        <v>126</v>
      </c>
      <c r="B168" s="36">
        <v>7</v>
      </c>
      <c r="C168" s="36">
        <v>6</v>
      </c>
      <c r="D168" s="36">
        <v>330</v>
      </c>
      <c r="E168" s="36">
        <v>309</v>
      </c>
      <c r="F168" s="57">
        <v>1780</v>
      </c>
      <c r="G168" s="36">
        <v>261</v>
      </c>
      <c r="H168" s="36">
        <v>820</v>
      </c>
      <c r="I168" s="36">
        <v>52</v>
      </c>
      <c r="J168" s="36">
        <v>268</v>
      </c>
      <c r="K168" s="36">
        <v>38</v>
      </c>
      <c r="L168" s="37">
        <f>((F168)/(E168+F168+(Jan!E168+Fev!E168)))</f>
        <v>0.72328321820398211</v>
      </c>
      <c r="M168" s="37">
        <f t="shared" si="21"/>
        <v>0.81212121212121213</v>
      </c>
      <c r="N168" s="37">
        <f t="shared" si="22"/>
        <v>0.9363636363636364</v>
      </c>
      <c r="O168" s="38">
        <f t="shared" si="23"/>
        <v>0.19402985074626866</v>
      </c>
    </row>
    <row r="169" spans="1:15" x14ac:dyDescent="0.2">
      <c r="A169" s="8" t="s">
        <v>127</v>
      </c>
      <c r="B169" s="36">
        <v>8</v>
      </c>
      <c r="C169" s="36">
        <v>7</v>
      </c>
      <c r="D169" s="36">
        <v>87</v>
      </c>
      <c r="E169" s="39">
        <v>51</v>
      </c>
      <c r="F169" s="57">
        <v>1742</v>
      </c>
      <c r="G169" s="36">
        <v>239</v>
      </c>
      <c r="H169" s="36">
        <v>251</v>
      </c>
      <c r="I169" s="36">
        <v>12</v>
      </c>
      <c r="J169" s="36">
        <v>104</v>
      </c>
      <c r="K169" s="36">
        <v>13</v>
      </c>
      <c r="L169" s="37">
        <f>((F169)/(E169+F169+(Jan!E169+Fev!E169)))</f>
        <v>0.94009713977334053</v>
      </c>
      <c r="M169" s="37">
        <f t="shared" si="21"/>
        <v>1.1954022988505748</v>
      </c>
      <c r="N169" s="37">
        <f t="shared" si="22"/>
        <v>0.58620689655172409</v>
      </c>
      <c r="O169" s="38">
        <f t="shared" si="23"/>
        <v>0.11538461538461539</v>
      </c>
    </row>
    <row r="170" spans="1:15" x14ac:dyDescent="0.2">
      <c r="A170" s="8" t="s">
        <v>128</v>
      </c>
      <c r="B170" s="36">
        <v>15</v>
      </c>
      <c r="C170" s="36">
        <v>11</v>
      </c>
      <c r="D170" s="36">
        <v>169</v>
      </c>
      <c r="E170" s="36">
        <v>96</v>
      </c>
      <c r="F170" s="57">
        <v>1939</v>
      </c>
      <c r="G170" s="36">
        <v>301</v>
      </c>
      <c r="H170" s="36">
        <v>416</v>
      </c>
      <c r="I170" s="36">
        <v>27</v>
      </c>
      <c r="J170" s="36">
        <v>107</v>
      </c>
      <c r="K170" s="36">
        <v>17</v>
      </c>
      <c r="L170" s="37">
        <f>((F170)/(E170+F170+(Jan!E170+Fev!E170)))</f>
        <v>0.86639857015192134</v>
      </c>
      <c r="M170" s="37">
        <f t="shared" si="21"/>
        <v>0.63313609467455623</v>
      </c>
      <c r="N170" s="37">
        <f t="shared" si="22"/>
        <v>0.56804733727810652</v>
      </c>
      <c r="O170" s="38">
        <f t="shared" si="23"/>
        <v>0.25233644859813081</v>
      </c>
    </row>
    <row r="171" spans="1:15" x14ac:dyDescent="0.2">
      <c r="A171" s="8" t="s">
        <v>129</v>
      </c>
      <c r="B171" s="36">
        <v>24</v>
      </c>
      <c r="C171" s="39">
        <v>10</v>
      </c>
      <c r="D171" s="36">
        <v>138</v>
      </c>
      <c r="E171" s="36">
        <v>103</v>
      </c>
      <c r="F171" s="57">
        <v>2878</v>
      </c>
      <c r="G171" s="36">
        <v>459</v>
      </c>
      <c r="H171" s="36">
        <v>164</v>
      </c>
      <c r="I171" s="36">
        <v>48</v>
      </c>
      <c r="J171" s="36">
        <v>131</v>
      </c>
      <c r="K171" s="36">
        <v>13</v>
      </c>
      <c r="L171" s="37">
        <f>((F171)/(E171+F171+(Jan!E171+Fev!E171)))</f>
        <v>0.93078913324708923</v>
      </c>
      <c r="M171" s="37">
        <f t="shared" si="21"/>
        <v>0.94927536231884058</v>
      </c>
      <c r="N171" s="37">
        <f t="shared" si="22"/>
        <v>0.74637681159420288</v>
      </c>
      <c r="O171" s="38">
        <f t="shared" si="23"/>
        <v>0.36641221374045801</v>
      </c>
    </row>
    <row r="172" spans="1:15" x14ac:dyDescent="0.2">
      <c r="A172" s="8" t="s">
        <v>130</v>
      </c>
      <c r="B172" s="36">
        <v>12</v>
      </c>
      <c r="C172" s="36">
        <v>6</v>
      </c>
      <c r="D172" s="36">
        <v>107</v>
      </c>
      <c r="E172" s="36">
        <v>75</v>
      </c>
      <c r="F172" s="57">
        <v>2689</v>
      </c>
      <c r="G172" s="36">
        <v>237</v>
      </c>
      <c r="H172" s="36">
        <v>184</v>
      </c>
      <c r="I172" s="36">
        <v>12</v>
      </c>
      <c r="J172" s="36">
        <v>48</v>
      </c>
      <c r="K172" s="36">
        <v>4</v>
      </c>
      <c r="L172" s="37">
        <f>((F172)/(E172+F172+(Jan!E172+Fev!E172)))</f>
        <v>0.90906017579445575</v>
      </c>
      <c r="M172" s="37">
        <f t="shared" si="21"/>
        <v>0.44859813084112149</v>
      </c>
      <c r="N172" s="37">
        <f t="shared" si="22"/>
        <v>0.7009345794392523</v>
      </c>
      <c r="O172" s="38">
        <f t="shared" si="23"/>
        <v>0.25</v>
      </c>
    </row>
    <row r="173" spans="1:15" x14ac:dyDescent="0.2">
      <c r="A173" s="8" t="s">
        <v>131</v>
      </c>
      <c r="B173" s="36">
        <v>6</v>
      </c>
      <c r="C173" s="36">
        <v>8</v>
      </c>
      <c r="D173" s="36">
        <v>96</v>
      </c>
      <c r="E173" s="36">
        <v>54</v>
      </c>
      <c r="F173" s="57">
        <v>2037</v>
      </c>
      <c r="G173" s="36">
        <v>77</v>
      </c>
      <c r="H173" s="36">
        <v>133</v>
      </c>
      <c r="I173" s="39">
        <v>7</v>
      </c>
      <c r="J173" s="36">
        <v>48</v>
      </c>
      <c r="K173" s="36">
        <v>0</v>
      </c>
      <c r="L173" s="37">
        <f>((F173)/(E173+F173+(Jan!E173+Fev!E173)))</f>
        <v>0.89775231379462317</v>
      </c>
      <c r="M173" s="37">
        <f t="shared" si="21"/>
        <v>0.5</v>
      </c>
      <c r="N173" s="37">
        <f t="shared" si="22"/>
        <v>0.5625</v>
      </c>
      <c r="O173" s="38">
        <f t="shared" si="23"/>
        <v>0.14583333333333334</v>
      </c>
    </row>
    <row r="174" spans="1:15" x14ac:dyDescent="0.2">
      <c r="A174" s="8" t="s">
        <v>132</v>
      </c>
      <c r="B174" s="36">
        <v>6</v>
      </c>
      <c r="C174" s="36">
        <v>1</v>
      </c>
      <c r="D174" s="36">
        <v>97</v>
      </c>
      <c r="E174" s="36">
        <v>113</v>
      </c>
      <c r="F174" s="57">
        <v>2736</v>
      </c>
      <c r="G174" s="36">
        <v>166</v>
      </c>
      <c r="H174" s="36">
        <v>268</v>
      </c>
      <c r="I174" s="36">
        <v>57</v>
      </c>
      <c r="J174" s="36">
        <v>112</v>
      </c>
      <c r="K174" s="36">
        <v>11</v>
      </c>
      <c r="L174" s="37">
        <f>((F174)/(E174+F174+(Jan!E174+Fev!E174)))</f>
        <v>0.91596919986608638</v>
      </c>
      <c r="M174" s="37">
        <f t="shared" si="21"/>
        <v>1.1546391752577319</v>
      </c>
      <c r="N174" s="37">
        <f t="shared" si="22"/>
        <v>1.1649484536082475</v>
      </c>
      <c r="O174" s="38">
        <f t="shared" si="23"/>
        <v>0.5089285714285714</v>
      </c>
    </row>
    <row r="175" spans="1:15" x14ac:dyDescent="0.2">
      <c r="A175" s="8" t="s">
        <v>133</v>
      </c>
      <c r="B175" s="36">
        <v>8</v>
      </c>
      <c r="C175" s="36">
        <v>3</v>
      </c>
      <c r="D175" s="36">
        <v>99</v>
      </c>
      <c r="E175" s="36">
        <v>76</v>
      </c>
      <c r="F175" s="57">
        <v>3167</v>
      </c>
      <c r="G175" s="36">
        <v>132</v>
      </c>
      <c r="H175" s="36">
        <v>256</v>
      </c>
      <c r="I175" s="36">
        <v>32</v>
      </c>
      <c r="J175" s="36">
        <v>294</v>
      </c>
      <c r="K175" s="36">
        <v>8</v>
      </c>
      <c r="L175" s="37">
        <f>((F175)/(E175+F175+(Jan!E175+Fev!E175)))</f>
        <v>0.94199881023200471</v>
      </c>
      <c r="M175" s="37">
        <f t="shared" si="21"/>
        <v>2.9696969696969697</v>
      </c>
      <c r="N175" s="37">
        <f t="shared" si="22"/>
        <v>0.76767676767676762</v>
      </c>
      <c r="O175" s="38">
        <f t="shared" si="23"/>
        <v>0.10884353741496598</v>
      </c>
    </row>
    <row r="176" spans="1:15" x14ac:dyDescent="0.2">
      <c r="A176" s="8" t="s">
        <v>134</v>
      </c>
      <c r="B176" s="36">
        <v>7</v>
      </c>
      <c r="C176" s="36">
        <v>10</v>
      </c>
      <c r="D176" s="36">
        <v>166</v>
      </c>
      <c r="E176" s="36">
        <v>147</v>
      </c>
      <c r="F176" s="57">
        <v>2146</v>
      </c>
      <c r="G176" s="36">
        <v>264</v>
      </c>
      <c r="H176" s="36">
        <v>240</v>
      </c>
      <c r="I176" s="36">
        <v>21</v>
      </c>
      <c r="J176" s="36">
        <v>148</v>
      </c>
      <c r="K176" s="36">
        <v>18</v>
      </c>
      <c r="L176" s="37">
        <f>((F176)/(E176+F176+(Jan!E176+Fev!E176)))</f>
        <v>0.8646253021756648</v>
      </c>
      <c r="M176" s="37">
        <f t="shared" si="21"/>
        <v>0.89156626506024095</v>
      </c>
      <c r="N176" s="37">
        <f t="shared" si="22"/>
        <v>0.88554216867469882</v>
      </c>
      <c r="O176" s="38">
        <f t="shared" si="23"/>
        <v>0.14189189189189189</v>
      </c>
    </row>
    <row r="177" spans="1:15" x14ac:dyDescent="0.2">
      <c r="A177" s="8" t="s">
        <v>135</v>
      </c>
      <c r="B177" s="36">
        <v>10</v>
      </c>
      <c r="C177" s="36">
        <v>18</v>
      </c>
      <c r="D177" s="36">
        <v>148</v>
      </c>
      <c r="E177" s="36">
        <v>96</v>
      </c>
      <c r="F177" s="57">
        <v>1717</v>
      </c>
      <c r="G177" s="36">
        <v>267</v>
      </c>
      <c r="H177" s="36">
        <v>240</v>
      </c>
      <c r="I177" s="39">
        <v>13</v>
      </c>
      <c r="J177" s="36">
        <v>90</v>
      </c>
      <c r="K177" s="36">
        <v>17</v>
      </c>
      <c r="L177" s="37">
        <f>((F177)/(E177+F177+(Jan!E177+Fev!E177)))</f>
        <v>0.87024835276229096</v>
      </c>
      <c r="M177" s="37">
        <f t="shared" si="21"/>
        <v>0.60810810810810811</v>
      </c>
      <c r="N177" s="37">
        <f t="shared" si="22"/>
        <v>0.64864864864864868</v>
      </c>
      <c r="O177" s="38">
        <f t="shared" si="23"/>
        <v>0.14444444444444443</v>
      </c>
    </row>
    <row r="178" spans="1:15" x14ac:dyDescent="0.2">
      <c r="A178" s="8" t="s">
        <v>136</v>
      </c>
      <c r="B178" s="36">
        <v>15</v>
      </c>
      <c r="C178" s="36">
        <v>8</v>
      </c>
      <c r="D178" s="36">
        <v>98</v>
      </c>
      <c r="E178" s="36">
        <v>112</v>
      </c>
      <c r="F178" s="57">
        <v>1583</v>
      </c>
      <c r="G178" s="36">
        <v>383</v>
      </c>
      <c r="H178" s="36">
        <v>276</v>
      </c>
      <c r="I178" s="36">
        <v>6</v>
      </c>
      <c r="J178" s="36">
        <v>110</v>
      </c>
      <c r="K178" s="36">
        <v>11</v>
      </c>
      <c r="L178" s="37">
        <f>((F178)/(E178+F178+(Jan!E178+Fev!E178)))</f>
        <v>0.87652270210409744</v>
      </c>
      <c r="M178" s="37">
        <f t="shared" si="21"/>
        <v>1.1224489795918366</v>
      </c>
      <c r="N178" s="37">
        <f t="shared" si="22"/>
        <v>1.1428571428571428</v>
      </c>
      <c r="O178" s="38">
        <f t="shared" si="23"/>
        <v>5.4545454545454543E-2</v>
      </c>
    </row>
    <row r="179" spans="1:15" x14ac:dyDescent="0.2">
      <c r="A179" s="8" t="s">
        <v>137</v>
      </c>
      <c r="B179" s="36">
        <v>7</v>
      </c>
      <c r="C179" s="36">
        <v>3</v>
      </c>
      <c r="D179" s="36">
        <v>89</v>
      </c>
      <c r="E179" s="36">
        <v>54</v>
      </c>
      <c r="F179" s="57">
        <v>911</v>
      </c>
      <c r="G179" s="36">
        <v>129</v>
      </c>
      <c r="H179" s="36">
        <v>149</v>
      </c>
      <c r="I179" s="39">
        <v>31</v>
      </c>
      <c r="J179" s="36">
        <v>60</v>
      </c>
      <c r="K179" s="36">
        <v>10</v>
      </c>
      <c r="L179" s="37">
        <f>((F179)/(E179+F179+(Jan!E179+Fev!E179)))</f>
        <v>0.87344199424736335</v>
      </c>
      <c r="M179" s="37">
        <f t="shared" si="21"/>
        <v>0.6741573033707865</v>
      </c>
      <c r="N179" s="37">
        <f t="shared" si="22"/>
        <v>0.6067415730337079</v>
      </c>
      <c r="O179" s="38">
        <f t="shared" si="23"/>
        <v>0.51666666666666672</v>
      </c>
    </row>
    <row r="180" spans="1:15" x14ac:dyDescent="0.2">
      <c r="A180" s="8" t="s">
        <v>138</v>
      </c>
      <c r="B180" s="36">
        <v>5</v>
      </c>
      <c r="C180" s="36">
        <v>23</v>
      </c>
      <c r="D180" s="36">
        <v>111</v>
      </c>
      <c r="E180" s="36">
        <v>105</v>
      </c>
      <c r="F180" s="57">
        <v>1963</v>
      </c>
      <c r="G180" s="36">
        <v>170</v>
      </c>
      <c r="H180" s="36">
        <v>201</v>
      </c>
      <c r="I180" s="39">
        <v>30</v>
      </c>
      <c r="J180" s="36">
        <v>88</v>
      </c>
      <c r="K180" s="36">
        <v>17</v>
      </c>
      <c r="L180" s="37">
        <f>((F180)/(E180+F180+(Jan!E180+Fev!E180)))</f>
        <v>0.89675650982183641</v>
      </c>
      <c r="M180" s="37">
        <f t="shared" si="21"/>
        <v>0.7927927927927928</v>
      </c>
      <c r="N180" s="37">
        <f t="shared" si="22"/>
        <v>0.94594594594594594</v>
      </c>
      <c r="O180" s="38">
        <f t="shared" si="23"/>
        <v>0.34090909090909088</v>
      </c>
    </row>
    <row r="181" spans="1:15" x14ac:dyDescent="0.2">
      <c r="A181" s="8" t="s">
        <v>139</v>
      </c>
      <c r="B181" s="36">
        <v>8</v>
      </c>
      <c r="C181" s="36">
        <v>4</v>
      </c>
      <c r="D181" s="36">
        <v>124</v>
      </c>
      <c r="E181" s="36">
        <v>64</v>
      </c>
      <c r="F181" s="57">
        <v>1919</v>
      </c>
      <c r="G181" s="36">
        <v>170</v>
      </c>
      <c r="H181" s="36">
        <v>352</v>
      </c>
      <c r="I181" s="36">
        <v>43</v>
      </c>
      <c r="J181" s="36">
        <v>153</v>
      </c>
      <c r="K181" s="36">
        <v>3</v>
      </c>
      <c r="L181" s="37">
        <f>((F181)/(E181+F181+(Jan!E181+Fev!E181)))</f>
        <v>0.9073286052009456</v>
      </c>
      <c r="M181" s="37">
        <f t="shared" si="21"/>
        <v>1.2338709677419355</v>
      </c>
      <c r="N181" s="37">
        <f t="shared" si="22"/>
        <v>0.5161290322580645</v>
      </c>
      <c r="O181" s="38">
        <f t="shared" si="23"/>
        <v>0.28104575163398693</v>
      </c>
    </row>
    <row r="182" spans="1:15" x14ac:dyDescent="0.2">
      <c r="A182" s="8" t="s">
        <v>140</v>
      </c>
      <c r="B182" s="36">
        <v>16</v>
      </c>
      <c r="C182" s="36">
        <v>14</v>
      </c>
      <c r="D182" s="36">
        <v>153</v>
      </c>
      <c r="E182" s="36">
        <v>101</v>
      </c>
      <c r="F182" s="57">
        <v>4465</v>
      </c>
      <c r="G182" s="36">
        <v>200</v>
      </c>
      <c r="H182" s="36">
        <v>245</v>
      </c>
      <c r="I182" s="39">
        <v>14</v>
      </c>
      <c r="J182" s="36">
        <v>195</v>
      </c>
      <c r="K182" s="36">
        <v>23</v>
      </c>
      <c r="L182" s="37">
        <f>((F182)/(E182+F182+(Jan!E182+Fev!E182)))</f>
        <v>0.9282744282744283</v>
      </c>
      <c r="M182" s="37">
        <f t="shared" si="21"/>
        <v>1.2745098039215685</v>
      </c>
      <c r="N182" s="37">
        <f t="shared" si="22"/>
        <v>0.66013071895424835</v>
      </c>
      <c r="O182" s="38">
        <f t="shared" si="23"/>
        <v>7.179487179487179E-2</v>
      </c>
    </row>
    <row r="183" spans="1:15" x14ac:dyDescent="0.2">
      <c r="A183" s="8" t="s">
        <v>141</v>
      </c>
      <c r="B183" s="36">
        <v>14</v>
      </c>
      <c r="C183" s="39">
        <v>17</v>
      </c>
      <c r="D183" s="36">
        <v>125</v>
      </c>
      <c r="E183" s="36">
        <v>158</v>
      </c>
      <c r="F183" s="57">
        <v>2482</v>
      </c>
      <c r="G183" s="36">
        <v>190</v>
      </c>
      <c r="H183" s="36">
        <v>205</v>
      </c>
      <c r="I183" s="36">
        <v>32</v>
      </c>
      <c r="J183" s="36">
        <v>79</v>
      </c>
      <c r="K183" s="36">
        <v>12</v>
      </c>
      <c r="L183" s="37">
        <f>((F183)/(E183+F183+(Jan!E183+Fev!E183)))</f>
        <v>0.86120749479528103</v>
      </c>
      <c r="M183" s="37">
        <f t="shared" si="21"/>
        <v>0.63200000000000001</v>
      </c>
      <c r="N183" s="37">
        <f t="shared" si="22"/>
        <v>1.264</v>
      </c>
      <c r="O183" s="38">
        <f t="shared" si="23"/>
        <v>0.4050632911392405</v>
      </c>
    </row>
    <row r="184" spans="1:15" x14ac:dyDescent="0.2">
      <c r="A184" s="8" t="s">
        <v>142</v>
      </c>
      <c r="B184" s="36">
        <v>13</v>
      </c>
      <c r="C184" s="36">
        <v>25</v>
      </c>
      <c r="D184" s="36">
        <v>137</v>
      </c>
      <c r="E184" s="36">
        <v>58</v>
      </c>
      <c r="F184" s="57">
        <v>2135</v>
      </c>
      <c r="G184" s="36">
        <v>208</v>
      </c>
      <c r="H184" s="36">
        <v>175</v>
      </c>
      <c r="I184" s="39">
        <v>42</v>
      </c>
      <c r="J184" s="36">
        <v>176</v>
      </c>
      <c r="K184" s="36">
        <v>12</v>
      </c>
      <c r="L184" s="37">
        <f>((F184)/(E184+F184+(Jan!E184+Fev!E184)))</f>
        <v>0.904277848369335</v>
      </c>
      <c r="M184" s="37">
        <f t="shared" si="21"/>
        <v>1.2846715328467153</v>
      </c>
      <c r="N184" s="37">
        <f t="shared" si="22"/>
        <v>0.42335766423357662</v>
      </c>
      <c r="O184" s="38">
        <f t="shared" si="23"/>
        <v>0.23863636363636365</v>
      </c>
    </row>
    <row r="185" spans="1:15" x14ac:dyDescent="0.2">
      <c r="A185" s="8" t="s">
        <v>143</v>
      </c>
      <c r="B185" s="36">
        <v>21</v>
      </c>
      <c r="C185" s="36">
        <v>7</v>
      </c>
      <c r="D185" s="36">
        <v>184</v>
      </c>
      <c r="E185" s="36">
        <v>52</v>
      </c>
      <c r="F185" s="57">
        <v>3611</v>
      </c>
      <c r="G185" s="36">
        <v>419</v>
      </c>
      <c r="H185" s="36">
        <v>217</v>
      </c>
      <c r="I185" s="36">
        <v>21</v>
      </c>
      <c r="J185" s="36">
        <v>67</v>
      </c>
      <c r="K185" s="36">
        <v>25</v>
      </c>
      <c r="L185" s="37">
        <f>((F185)/(E185+F185+(Jan!E185+Fev!E185)))</f>
        <v>0.95731707317073167</v>
      </c>
      <c r="M185" s="37">
        <f t="shared" si="21"/>
        <v>0.3641304347826087</v>
      </c>
      <c r="N185" s="37">
        <f t="shared" si="22"/>
        <v>0.28260869565217389</v>
      </c>
      <c r="O185" s="38">
        <f t="shared" si="23"/>
        <v>0.31343283582089554</v>
      </c>
    </row>
    <row r="186" spans="1:15" x14ac:dyDescent="0.2">
      <c r="A186" s="8" t="s">
        <v>144</v>
      </c>
      <c r="B186" s="36">
        <v>27</v>
      </c>
      <c r="C186" s="36">
        <v>13</v>
      </c>
      <c r="D186" s="36">
        <v>179</v>
      </c>
      <c r="E186" s="36">
        <v>145</v>
      </c>
      <c r="F186" s="57">
        <v>3520</v>
      </c>
      <c r="G186" s="36">
        <v>249</v>
      </c>
      <c r="H186" s="36">
        <v>171</v>
      </c>
      <c r="I186" s="36">
        <v>28</v>
      </c>
      <c r="J186" s="36">
        <v>236</v>
      </c>
      <c r="K186" s="36">
        <v>17</v>
      </c>
      <c r="L186" s="37">
        <f>((F186)/(E186+F186+(Jan!E186+Fev!E186)))</f>
        <v>0.90372272143774068</v>
      </c>
      <c r="M186" s="37">
        <f t="shared" si="21"/>
        <v>1.3184357541899441</v>
      </c>
      <c r="N186" s="37">
        <f t="shared" si="22"/>
        <v>0.81005586592178769</v>
      </c>
      <c r="O186" s="38">
        <f t="shared" si="23"/>
        <v>0.11864406779661017</v>
      </c>
    </row>
    <row r="187" spans="1:15" x14ac:dyDescent="0.2">
      <c r="A187" s="8" t="s">
        <v>145</v>
      </c>
      <c r="B187" s="36">
        <v>3</v>
      </c>
      <c r="C187" s="39">
        <v>6</v>
      </c>
      <c r="D187" s="36">
        <v>95</v>
      </c>
      <c r="E187" s="36">
        <v>112</v>
      </c>
      <c r="F187" s="57">
        <v>1040</v>
      </c>
      <c r="G187" s="36">
        <v>257</v>
      </c>
      <c r="H187" s="36">
        <v>152</v>
      </c>
      <c r="I187" s="36">
        <v>25</v>
      </c>
      <c r="J187" s="36">
        <v>113</v>
      </c>
      <c r="K187" s="36">
        <v>23</v>
      </c>
      <c r="L187" s="37">
        <f>((F187)/(E187+F187+(Jan!E187+Fev!E187)))</f>
        <v>0.79632465543644715</v>
      </c>
      <c r="M187" s="37">
        <f t="shared" si="21"/>
        <v>1.1894736842105262</v>
      </c>
      <c r="N187" s="37">
        <f t="shared" si="22"/>
        <v>1.1789473684210525</v>
      </c>
      <c r="O187" s="38">
        <f t="shared" si="23"/>
        <v>0.22123893805309736</v>
      </c>
    </row>
    <row r="188" spans="1:15" x14ac:dyDescent="0.2">
      <c r="A188" s="8" t="s">
        <v>146</v>
      </c>
      <c r="B188" s="36">
        <v>15</v>
      </c>
      <c r="C188" s="36">
        <v>8</v>
      </c>
      <c r="D188" s="36">
        <v>216</v>
      </c>
      <c r="E188" s="36">
        <v>250</v>
      </c>
      <c r="F188" s="57">
        <v>4904</v>
      </c>
      <c r="G188" s="36">
        <v>233</v>
      </c>
      <c r="H188" s="36">
        <v>373</v>
      </c>
      <c r="I188" s="36">
        <v>31</v>
      </c>
      <c r="J188" s="36">
        <v>319</v>
      </c>
      <c r="K188" s="36">
        <v>26</v>
      </c>
      <c r="L188" s="37">
        <f>((F188)/(E188+F188+(Jan!E188+Fev!E188)))</f>
        <v>0.90831635488053342</v>
      </c>
      <c r="M188" s="37">
        <f t="shared" si="21"/>
        <v>1.4768518518518519</v>
      </c>
      <c r="N188" s="37">
        <f t="shared" si="22"/>
        <v>1.1574074074074074</v>
      </c>
      <c r="O188" s="38">
        <f t="shared" si="23"/>
        <v>9.7178683385579931E-2</v>
      </c>
    </row>
    <row r="189" spans="1:15" x14ac:dyDescent="0.2">
      <c r="A189" s="8" t="s">
        <v>147</v>
      </c>
      <c r="B189" s="36">
        <v>11</v>
      </c>
      <c r="C189" s="36">
        <v>3</v>
      </c>
      <c r="D189" s="36">
        <v>261</v>
      </c>
      <c r="E189" s="36">
        <v>118</v>
      </c>
      <c r="F189" s="57">
        <v>4781</v>
      </c>
      <c r="G189" s="36">
        <v>434</v>
      </c>
      <c r="H189" s="36">
        <v>412</v>
      </c>
      <c r="I189" s="36">
        <v>41</v>
      </c>
      <c r="J189" s="36">
        <v>151</v>
      </c>
      <c r="K189" s="36">
        <v>8</v>
      </c>
      <c r="L189" s="37">
        <f>((F189)/(E189+F189+(Jan!E189+Fev!E189)))</f>
        <v>0.93488463042628078</v>
      </c>
      <c r="M189" s="37">
        <f t="shared" si="21"/>
        <v>0.57854406130268199</v>
      </c>
      <c r="N189" s="37">
        <f t="shared" si="22"/>
        <v>0.45210727969348657</v>
      </c>
      <c r="O189" s="38">
        <f t="shared" si="23"/>
        <v>0.27152317880794702</v>
      </c>
    </row>
    <row r="190" spans="1:15" x14ac:dyDescent="0.2">
      <c r="A190" s="8" t="s">
        <v>148</v>
      </c>
      <c r="B190" s="36">
        <v>10</v>
      </c>
      <c r="C190" s="36">
        <v>5</v>
      </c>
      <c r="D190" s="36">
        <v>135</v>
      </c>
      <c r="E190" s="36">
        <v>172</v>
      </c>
      <c r="F190" s="57">
        <v>3425</v>
      </c>
      <c r="G190" s="36">
        <v>195</v>
      </c>
      <c r="H190" s="36">
        <v>227</v>
      </c>
      <c r="I190" s="36">
        <v>21</v>
      </c>
      <c r="J190" s="36">
        <v>202</v>
      </c>
      <c r="K190" s="36">
        <v>13</v>
      </c>
      <c r="L190" s="37">
        <f>((F190)/(E190+F190+(Jan!E190+Fev!E190)))</f>
        <v>0.90536611155167857</v>
      </c>
      <c r="M190" s="37">
        <f t="shared" si="21"/>
        <v>1.4962962962962962</v>
      </c>
      <c r="N190" s="37">
        <f t="shared" si="22"/>
        <v>1.2740740740740741</v>
      </c>
      <c r="O190" s="38">
        <f t="shared" si="23"/>
        <v>0.10396039603960396</v>
      </c>
    </row>
    <row r="191" spans="1:15" x14ac:dyDescent="0.2">
      <c r="A191" s="8" t="s">
        <v>149</v>
      </c>
      <c r="B191" s="36">
        <v>27</v>
      </c>
      <c r="C191" s="36">
        <v>9</v>
      </c>
      <c r="D191" s="36">
        <v>180</v>
      </c>
      <c r="E191" s="36">
        <v>164</v>
      </c>
      <c r="F191" s="57">
        <v>3487</v>
      </c>
      <c r="G191" s="36">
        <v>626</v>
      </c>
      <c r="H191" s="36">
        <v>316</v>
      </c>
      <c r="I191" s="36">
        <v>28</v>
      </c>
      <c r="J191" s="36">
        <v>141</v>
      </c>
      <c r="K191" s="36">
        <v>14</v>
      </c>
      <c r="L191" s="37">
        <f>((F191)/(E191+F191+(Jan!E191+Fev!E191)))</f>
        <v>0.8656901688182721</v>
      </c>
      <c r="M191" s="37">
        <f t="shared" si="21"/>
        <v>0.78333333333333333</v>
      </c>
      <c r="N191" s="37">
        <f t="shared" si="22"/>
        <v>0.91111111111111109</v>
      </c>
      <c r="O191" s="38">
        <f t="shared" si="23"/>
        <v>0.19858156028368795</v>
      </c>
    </row>
    <row r="192" spans="1:15" x14ac:dyDescent="0.2">
      <c r="A192" s="8" t="s">
        <v>150</v>
      </c>
      <c r="B192" s="36">
        <v>9</v>
      </c>
      <c r="C192" s="36">
        <v>19</v>
      </c>
      <c r="D192" s="36">
        <v>91</v>
      </c>
      <c r="E192" s="36">
        <v>32</v>
      </c>
      <c r="F192" s="57">
        <v>1222</v>
      </c>
      <c r="G192" s="36">
        <v>135</v>
      </c>
      <c r="H192" s="36">
        <v>140</v>
      </c>
      <c r="I192" s="39">
        <v>7</v>
      </c>
      <c r="J192" s="36">
        <v>98</v>
      </c>
      <c r="K192" s="36">
        <v>0</v>
      </c>
      <c r="L192" s="37">
        <f>((F192)/(E192+F192+(Jan!E192+Fev!E192)))</f>
        <v>0.93783576362240983</v>
      </c>
      <c r="M192" s="37">
        <f t="shared" si="21"/>
        <v>1.0769230769230769</v>
      </c>
      <c r="N192" s="37">
        <f t="shared" si="22"/>
        <v>0.35164835164835168</v>
      </c>
      <c r="O192" s="38">
        <f t="shared" si="23"/>
        <v>7.1428571428571425E-2</v>
      </c>
    </row>
    <row r="193" spans="1:15" x14ac:dyDescent="0.2">
      <c r="A193" s="14" t="s">
        <v>151</v>
      </c>
      <c r="B193" s="15">
        <f t="shared" ref="B193:K193" si="24">SUM(B164:B192)</f>
        <v>349</v>
      </c>
      <c r="C193" s="15">
        <f t="shared" si="24"/>
        <v>280</v>
      </c>
      <c r="D193" s="15">
        <f t="shared" si="24"/>
        <v>4058</v>
      </c>
      <c r="E193" s="15">
        <f t="shared" si="24"/>
        <v>3109</v>
      </c>
      <c r="F193" s="15">
        <f t="shared" si="24"/>
        <v>71513</v>
      </c>
      <c r="G193" s="15">
        <f t="shared" si="24"/>
        <v>7240</v>
      </c>
      <c r="H193" s="15">
        <f t="shared" si="24"/>
        <v>7056</v>
      </c>
      <c r="I193" s="15">
        <f t="shared" si="24"/>
        <v>743</v>
      </c>
      <c r="J193" s="15">
        <f t="shared" si="24"/>
        <v>3813</v>
      </c>
      <c r="K193" s="15">
        <f t="shared" si="24"/>
        <v>395</v>
      </c>
      <c r="L193" s="16">
        <f>((F193)/(E193+F193+(Jan!E193+Fev!E193)))</f>
        <v>0.90011202154841474</v>
      </c>
      <c r="M193" s="16">
        <f t="shared" si="21"/>
        <v>0.93962543124691966</v>
      </c>
      <c r="N193" s="17">
        <f t="shared" si="22"/>
        <v>0.76614095613602762</v>
      </c>
      <c r="O193" s="17">
        <f t="shared" si="23"/>
        <v>0.19485969053238919</v>
      </c>
    </row>
    <row r="194" spans="1:15" ht="120.75" x14ac:dyDescent="0.2">
      <c r="A194" s="4" t="s">
        <v>152</v>
      </c>
      <c r="B194" s="5" t="s">
        <v>1</v>
      </c>
      <c r="C194" s="5" t="s">
        <v>2</v>
      </c>
      <c r="D194" s="5" t="s">
        <v>3</v>
      </c>
      <c r="E194" s="5" t="s">
        <v>4</v>
      </c>
      <c r="F194" s="5" t="s">
        <v>5</v>
      </c>
      <c r="G194" s="5" t="s">
        <v>6</v>
      </c>
      <c r="H194" s="5" t="s">
        <v>7</v>
      </c>
      <c r="I194" s="5" t="s">
        <v>8</v>
      </c>
      <c r="J194" s="5" t="s">
        <v>9</v>
      </c>
      <c r="K194" s="5" t="s">
        <v>10</v>
      </c>
      <c r="L194" s="6" t="s">
        <v>11</v>
      </c>
      <c r="M194" s="6" t="s">
        <v>12</v>
      </c>
      <c r="N194" s="6" t="s">
        <v>13</v>
      </c>
      <c r="O194" s="7" t="s">
        <v>14</v>
      </c>
    </row>
    <row r="195" spans="1:15" ht="22.5" x14ac:dyDescent="0.2">
      <c r="A195" s="8" t="s">
        <v>153</v>
      </c>
      <c r="B195" s="36">
        <v>1</v>
      </c>
      <c r="C195" s="36">
        <v>4</v>
      </c>
      <c r="D195" s="36">
        <v>150</v>
      </c>
      <c r="E195" s="36">
        <v>126</v>
      </c>
      <c r="F195" s="36">
        <v>1566</v>
      </c>
      <c r="G195" s="36">
        <v>0</v>
      </c>
      <c r="H195" s="36">
        <v>167</v>
      </c>
      <c r="I195" s="36">
        <v>58</v>
      </c>
      <c r="J195" s="36">
        <v>86</v>
      </c>
      <c r="K195" s="39">
        <v>40</v>
      </c>
      <c r="L195" s="37">
        <f>((F195)/(E195+F195+(Jan!E195+Fev!E195)))</f>
        <v>0.8334220329962746</v>
      </c>
      <c r="M195" s="37">
        <f t="shared" ref="M195:M200" si="25">IF(D195=0,0%,(J195)/D195)</f>
        <v>0.57333333333333336</v>
      </c>
      <c r="N195" s="37">
        <f t="shared" ref="N195:N200" si="26">IF(D195=0,0%,(E195)/D195)</f>
        <v>0.84</v>
      </c>
      <c r="O195" s="38">
        <f t="shared" ref="O195:O200" si="27">IF(J195=0,0%,I195/J195)</f>
        <v>0.67441860465116277</v>
      </c>
    </row>
    <row r="196" spans="1:15" ht="22.5" x14ac:dyDescent="0.2">
      <c r="A196" s="8" t="s">
        <v>154</v>
      </c>
      <c r="B196" s="36">
        <v>11</v>
      </c>
      <c r="C196" s="39">
        <v>2</v>
      </c>
      <c r="D196" s="36">
        <v>266</v>
      </c>
      <c r="E196" s="36">
        <v>48</v>
      </c>
      <c r="F196" s="36">
        <v>2948</v>
      </c>
      <c r="G196" s="36">
        <v>2</v>
      </c>
      <c r="H196" s="36">
        <v>194</v>
      </c>
      <c r="I196" s="39">
        <v>2</v>
      </c>
      <c r="J196" s="36">
        <v>8</v>
      </c>
      <c r="K196" s="36">
        <v>46</v>
      </c>
      <c r="L196" s="37">
        <f>((F196)/(E196+F196+(Jan!E196+Fev!E196)))</f>
        <v>0.93084938427533948</v>
      </c>
      <c r="M196" s="37">
        <f t="shared" si="25"/>
        <v>3.007518796992481E-2</v>
      </c>
      <c r="N196" s="37">
        <f t="shared" si="26"/>
        <v>0.18045112781954886</v>
      </c>
      <c r="O196" s="38">
        <f t="shared" si="27"/>
        <v>0.25</v>
      </c>
    </row>
    <row r="197" spans="1:15" ht="22.5" x14ac:dyDescent="0.2">
      <c r="A197" s="8" t="s">
        <v>155</v>
      </c>
      <c r="B197" s="36">
        <v>5</v>
      </c>
      <c r="C197" s="36">
        <v>8</v>
      </c>
      <c r="D197" s="36">
        <v>174</v>
      </c>
      <c r="E197" s="36">
        <v>110</v>
      </c>
      <c r="F197" s="36">
        <v>2112</v>
      </c>
      <c r="G197" s="36">
        <v>0</v>
      </c>
      <c r="H197" s="36">
        <v>126</v>
      </c>
      <c r="I197" s="36">
        <v>37</v>
      </c>
      <c r="J197" s="36">
        <v>156</v>
      </c>
      <c r="K197" s="36">
        <v>29</v>
      </c>
      <c r="L197" s="37">
        <f>((F197)/(E197+F197+(Jan!E197+Fev!E197)))</f>
        <v>0.88442211055276387</v>
      </c>
      <c r="M197" s="37">
        <f t="shared" si="25"/>
        <v>0.89655172413793105</v>
      </c>
      <c r="N197" s="37">
        <f t="shared" si="26"/>
        <v>0.63218390804597702</v>
      </c>
      <c r="O197" s="38">
        <f t="shared" si="27"/>
        <v>0.23717948717948717</v>
      </c>
    </row>
    <row r="198" spans="1:15" ht="22.5" x14ac:dyDescent="0.2">
      <c r="A198" s="8" t="s">
        <v>156</v>
      </c>
      <c r="B198" s="39">
        <v>3</v>
      </c>
      <c r="C198" s="39">
        <v>5</v>
      </c>
      <c r="D198" s="36">
        <v>146</v>
      </c>
      <c r="E198" s="36">
        <v>101</v>
      </c>
      <c r="F198" s="36">
        <v>779</v>
      </c>
      <c r="G198" s="36">
        <v>1</v>
      </c>
      <c r="H198" s="36">
        <v>128</v>
      </c>
      <c r="I198" s="36">
        <v>11</v>
      </c>
      <c r="J198" s="36">
        <v>84</v>
      </c>
      <c r="K198" s="36">
        <v>20</v>
      </c>
      <c r="L198" s="37">
        <f>((F198)/(E198+F198+(Jan!E198+Fev!E198)))</f>
        <v>0.74119885823025689</v>
      </c>
      <c r="M198" s="37">
        <f t="shared" si="25"/>
        <v>0.57534246575342463</v>
      </c>
      <c r="N198" s="37">
        <f t="shared" si="26"/>
        <v>0.69178082191780821</v>
      </c>
      <c r="O198" s="38">
        <f t="shared" si="27"/>
        <v>0.13095238095238096</v>
      </c>
    </row>
    <row r="199" spans="1:15" ht="22.5" x14ac:dyDescent="0.2">
      <c r="A199" s="8" t="s">
        <v>157</v>
      </c>
      <c r="B199" s="36">
        <v>5</v>
      </c>
      <c r="C199" s="36">
        <v>6</v>
      </c>
      <c r="D199" s="36">
        <v>190</v>
      </c>
      <c r="E199" s="36">
        <v>86</v>
      </c>
      <c r="F199" s="36">
        <v>1007</v>
      </c>
      <c r="G199" s="36">
        <v>1</v>
      </c>
      <c r="H199" s="36">
        <v>127</v>
      </c>
      <c r="I199" s="36">
        <v>22</v>
      </c>
      <c r="J199" s="36">
        <v>124</v>
      </c>
      <c r="K199" s="36">
        <v>36</v>
      </c>
      <c r="L199" s="37">
        <f>((F199)/(E199+F199+(Jan!E199+Fev!E199)))</f>
        <v>0.84978902953586499</v>
      </c>
      <c r="M199" s="37">
        <f t="shared" si="25"/>
        <v>0.65263157894736845</v>
      </c>
      <c r="N199" s="37">
        <f t="shared" si="26"/>
        <v>0.45263157894736844</v>
      </c>
      <c r="O199" s="38">
        <f t="shared" si="27"/>
        <v>0.17741935483870969</v>
      </c>
    </row>
    <row r="200" spans="1:15" ht="22.5" x14ac:dyDescent="0.2">
      <c r="A200" s="8" t="s">
        <v>158</v>
      </c>
      <c r="B200" s="36">
        <v>2</v>
      </c>
      <c r="C200" s="36">
        <v>2</v>
      </c>
      <c r="D200" s="36">
        <v>164</v>
      </c>
      <c r="E200" s="36">
        <v>157</v>
      </c>
      <c r="F200" s="36">
        <v>701</v>
      </c>
      <c r="G200" s="36">
        <v>1</v>
      </c>
      <c r="H200" s="36">
        <v>115</v>
      </c>
      <c r="I200" s="36">
        <v>19</v>
      </c>
      <c r="J200" s="36">
        <v>81</v>
      </c>
      <c r="K200" s="36">
        <v>24</v>
      </c>
      <c r="L200" s="37">
        <f>((F200)/(E200+F200+(Jan!E200+Fev!E200)))</f>
        <v>0.73020833333333335</v>
      </c>
      <c r="M200" s="37">
        <f t="shared" si="25"/>
        <v>0.49390243902439024</v>
      </c>
      <c r="N200" s="37">
        <f t="shared" si="26"/>
        <v>0.95731707317073167</v>
      </c>
      <c r="O200" s="38">
        <f t="shared" si="27"/>
        <v>0.23456790123456789</v>
      </c>
    </row>
    <row r="201" spans="1:15" x14ac:dyDescent="0.2">
      <c r="A201" s="103" t="s">
        <v>159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5"/>
    </row>
    <row r="202" spans="1:15" x14ac:dyDescent="0.2">
      <c r="A202" s="8" t="s">
        <v>160</v>
      </c>
      <c r="B202" s="36">
        <v>3</v>
      </c>
      <c r="C202" s="36">
        <v>2</v>
      </c>
      <c r="D202" s="36">
        <v>336</v>
      </c>
      <c r="E202" s="36">
        <v>388</v>
      </c>
      <c r="F202" s="36">
        <v>1142</v>
      </c>
      <c r="G202" s="39">
        <v>79</v>
      </c>
      <c r="H202" s="36">
        <v>368</v>
      </c>
      <c r="I202" s="36">
        <v>26</v>
      </c>
      <c r="J202" s="36">
        <v>414</v>
      </c>
      <c r="K202" s="36">
        <v>10</v>
      </c>
      <c r="L202" s="37">
        <f>((F202)/(E202+F202+(Jan!E202+Fev!E202)))</f>
        <v>0.59140341791817708</v>
      </c>
      <c r="M202" s="37">
        <f t="shared" ref="M202:M221" si="28">IF(D202=0,0%,(J202)/D202)</f>
        <v>1.2321428571428572</v>
      </c>
      <c r="N202" s="37">
        <f t="shared" ref="N202:N221" si="29">IF(D202=0,0%,(E202)/D202)</f>
        <v>1.1547619047619047</v>
      </c>
      <c r="O202" s="38">
        <f t="shared" ref="O202:O215" si="30">IF(J202=0,0%,I202/J202)</f>
        <v>6.280193236714976E-2</v>
      </c>
    </row>
    <row r="203" spans="1:15" x14ac:dyDescent="0.2">
      <c r="A203" s="8" t="s">
        <v>161</v>
      </c>
      <c r="B203" s="36">
        <v>2</v>
      </c>
      <c r="C203" s="36">
        <v>1</v>
      </c>
      <c r="D203" s="36">
        <v>331</v>
      </c>
      <c r="E203" s="36">
        <v>207</v>
      </c>
      <c r="F203" s="36">
        <v>1616</v>
      </c>
      <c r="G203" s="36">
        <v>24</v>
      </c>
      <c r="H203" s="36">
        <v>142</v>
      </c>
      <c r="I203" s="36">
        <v>32</v>
      </c>
      <c r="J203" s="36">
        <v>269</v>
      </c>
      <c r="K203" s="36">
        <v>39</v>
      </c>
      <c r="L203" s="37">
        <f>((F203)/(E203+F203+(Jan!E203+Fev!E203)))</f>
        <v>0.74128440366972481</v>
      </c>
      <c r="M203" s="37">
        <f t="shared" si="28"/>
        <v>0.81268882175226587</v>
      </c>
      <c r="N203" s="37">
        <f t="shared" si="29"/>
        <v>0.62537764350453173</v>
      </c>
      <c r="O203" s="38">
        <f t="shared" si="30"/>
        <v>0.11895910780669144</v>
      </c>
    </row>
    <row r="204" spans="1:15" ht="22.5" x14ac:dyDescent="0.2">
      <c r="A204" s="8" t="s">
        <v>162</v>
      </c>
      <c r="B204" s="36">
        <v>5</v>
      </c>
      <c r="C204" s="36">
        <v>2</v>
      </c>
      <c r="D204" s="36">
        <v>185</v>
      </c>
      <c r="E204" s="36">
        <v>81</v>
      </c>
      <c r="F204" s="36">
        <v>1501</v>
      </c>
      <c r="G204" s="36">
        <v>0</v>
      </c>
      <c r="H204" s="36">
        <v>111</v>
      </c>
      <c r="I204" s="36">
        <v>26</v>
      </c>
      <c r="J204" s="36">
        <v>134</v>
      </c>
      <c r="K204" s="36">
        <v>28</v>
      </c>
      <c r="L204" s="37">
        <f>((F204)/(E204+F204+(Jan!E204+Fev!E204)))</f>
        <v>0.91524390243902443</v>
      </c>
      <c r="M204" s="37">
        <f t="shared" si="28"/>
        <v>0.72432432432432436</v>
      </c>
      <c r="N204" s="37">
        <f t="shared" si="29"/>
        <v>0.43783783783783786</v>
      </c>
      <c r="O204" s="38">
        <f t="shared" si="30"/>
        <v>0.19402985074626866</v>
      </c>
    </row>
    <row r="205" spans="1:15" x14ac:dyDescent="0.2">
      <c r="A205" s="8" t="s">
        <v>163</v>
      </c>
      <c r="B205" s="36">
        <v>9</v>
      </c>
      <c r="C205" s="36">
        <v>3</v>
      </c>
      <c r="D205" s="36">
        <v>315</v>
      </c>
      <c r="E205" s="36">
        <v>193</v>
      </c>
      <c r="F205" s="36">
        <v>3295</v>
      </c>
      <c r="G205" s="36">
        <v>89</v>
      </c>
      <c r="H205" s="36">
        <v>441</v>
      </c>
      <c r="I205" s="36">
        <v>32</v>
      </c>
      <c r="J205" s="36">
        <v>266</v>
      </c>
      <c r="K205" s="36">
        <v>50</v>
      </c>
      <c r="L205" s="37">
        <f>((F205)/(E205+F205+(Jan!E205+Fev!E205)))</f>
        <v>0.86939313984168864</v>
      </c>
      <c r="M205" s="37">
        <f t="shared" si="28"/>
        <v>0.84444444444444444</v>
      </c>
      <c r="N205" s="37">
        <f t="shared" si="29"/>
        <v>0.61269841269841274</v>
      </c>
      <c r="O205" s="38">
        <f t="shared" si="30"/>
        <v>0.12030075187969924</v>
      </c>
    </row>
    <row r="206" spans="1:15" x14ac:dyDescent="0.2">
      <c r="A206" s="8" t="s">
        <v>164</v>
      </c>
      <c r="B206" s="36">
        <v>1</v>
      </c>
      <c r="C206" s="36">
        <v>2</v>
      </c>
      <c r="D206" s="36">
        <v>76</v>
      </c>
      <c r="E206" s="36">
        <v>121</v>
      </c>
      <c r="F206" s="36">
        <v>393</v>
      </c>
      <c r="G206" s="36">
        <v>32</v>
      </c>
      <c r="H206" s="36">
        <v>191</v>
      </c>
      <c r="I206" s="36">
        <v>16</v>
      </c>
      <c r="J206" s="36">
        <v>132</v>
      </c>
      <c r="K206" s="36">
        <v>18</v>
      </c>
      <c r="L206" s="37">
        <f>((F206)/(E206+F206+(Jan!E206+Fev!E206)))</f>
        <v>0.59635811836115327</v>
      </c>
      <c r="M206" s="37">
        <f t="shared" si="28"/>
        <v>1.736842105263158</v>
      </c>
      <c r="N206" s="37">
        <f t="shared" si="29"/>
        <v>1.5921052631578947</v>
      </c>
      <c r="O206" s="38">
        <f t="shared" si="30"/>
        <v>0.12121212121212122</v>
      </c>
    </row>
    <row r="207" spans="1:15" x14ac:dyDescent="0.2">
      <c r="A207" s="8" t="s">
        <v>165</v>
      </c>
      <c r="B207" s="39">
        <v>3</v>
      </c>
      <c r="C207" s="36">
        <v>2</v>
      </c>
      <c r="D207" s="36">
        <v>158</v>
      </c>
      <c r="E207" s="36">
        <v>157</v>
      </c>
      <c r="F207" s="36">
        <v>686</v>
      </c>
      <c r="G207" s="36">
        <v>15</v>
      </c>
      <c r="H207" s="36">
        <v>318</v>
      </c>
      <c r="I207" s="36">
        <v>28</v>
      </c>
      <c r="J207" s="36">
        <v>208</v>
      </c>
      <c r="K207" s="36">
        <v>31</v>
      </c>
      <c r="L207" s="37">
        <f>((F207)/(E207+F207+(Jan!E207+Fev!E207)))</f>
        <v>0.62763037511436415</v>
      </c>
      <c r="M207" s="37">
        <f t="shared" si="28"/>
        <v>1.3164556962025316</v>
      </c>
      <c r="N207" s="37">
        <f t="shared" si="29"/>
        <v>0.99367088607594933</v>
      </c>
      <c r="O207" s="38">
        <f t="shared" si="30"/>
        <v>0.13461538461538461</v>
      </c>
    </row>
    <row r="208" spans="1:15" x14ac:dyDescent="0.2">
      <c r="A208" s="8" t="s">
        <v>166</v>
      </c>
      <c r="B208" s="36">
        <v>1</v>
      </c>
      <c r="C208" s="39">
        <v>4</v>
      </c>
      <c r="D208" s="36">
        <v>115</v>
      </c>
      <c r="E208" s="36">
        <v>139</v>
      </c>
      <c r="F208" s="36">
        <v>760</v>
      </c>
      <c r="G208" s="36">
        <v>65</v>
      </c>
      <c r="H208" s="36">
        <v>192</v>
      </c>
      <c r="I208" s="36">
        <v>26</v>
      </c>
      <c r="J208" s="36">
        <v>126</v>
      </c>
      <c r="K208" s="36">
        <v>31</v>
      </c>
      <c r="L208" s="37">
        <f>((F208)/(E208+F208+(Jan!E208+Fev!E208)))</f>
        <v>0.65180102915951976</v>
      </c>
      <c r="M208" s="37">
        <f t="shared" si="28"/>
        <v>1.0956521739130434</v>
      </c>
      <c r="N208" s="37">
        <f t="shared" si="29"/>
        <v>1.2086956521739129</v>
      </c>
      <c r="O208" s="38">
        <f t="shared" si="30"/>
        <v>0.20634920634920634</v>
      </c>
    </row>
    <row r="209" spans="1:26" x14ac:dyDescent="0.2">
      <c r="A209" s="8" t="s">
        <v>167</v>
      </c>
      <c r="B209" s="39">
        <v>0</v>
      </c>
      <c r="C209" s="36">
        <v>1</v>
      </c>
      <c r="D209" s="36">
        <v>128</v>
      </c>
      <c r="E209" s="36">
        <v>93</v>
      </c>
      <c r="F209" s="36">
        <v>1666</v>
      </c>
      <c r="G209" s="36">
        <v>28</v>
      </c>
      <c r="H209" s="36">
        <v>22</v>
      </c>
      <c r="I209" s="36">
        <v>10</v>
      </c>
      <c r="J209" s="36">
        <v>61</v>
      </c>
      <c r="K209" s="36">
        <v>25</v>
      </c>
      <c r="L209" s="37">
        <f>((F209)/(E209+F209+(Jan!E209+Fev!E209)))</f>
        <v>0.90200324851109903</v>
      </c>
      <c r="M209" s="37">
        <f t="shared" si="28"/>
        <v>0.4765625</v>
      </c>
      <c r="N209" s="37">
        <f t="shared" si="29"/>
        <v>0.7265625</v>
      </c>
      <c r="O209" s="38">
        <f t="shared" si="30"/>
        <v>0.16393442622950818</v>
      </c>
    </row>
    <row r="210" spans="1:26" x14ac:dyDescent="0.2">
      <c r="A210" s="8" t="s">
        <v>168</v>
      </c>
      <c r="B210" s="36">
        <v>0</v>
      </c>
      <c r="C210" s="36">
        <v>1</v>
      </c>
      <c r="D210" s="36">
        <v>123</v>
      </c>
      <c r="E210" s="36">
        <v>176</v>
      </c>
      <c r="F210" s="36">
        <v>776</v>
      </c>
      <c r="G210" s="36">
        <v>44</v>
      </c>
      <c r="H210" s="36">
        <v>123</v>
      </c>
      <c r="I210" s="36">
        <v>21</v>
      </c>
      <c r="J210" s="36">
        <v>185</v>
      </c>
      <c r="K210" s="36">
        <v>14</v>
      </c>
      <c r="L210" s="37">
        <f>((F210)/(E210+F210+(Jan!E210+Fev!E210)))</f>
        <v>0.7119266055045872</v>
      </c>
      <c r="M210" s="37">
        <f t="shared" si="28"/>
        <v>1.5040650406504066</v>
      </c>
      <c r="N210" s="37">
        <f t="shared" si="29"/>
        <v>1.4308943089430894</v>
      </c>
      <c r="O210" s="38">
        <f t="shared" si="30"/>
        <v>0.11351351351351352</v>
      </c>
    </row>
    <row r="211" spans="1:26" x14ac:dyDescent="0.2">
      <c r="A211" s="8" t="s">
        <v>169</v>
      </c>
      <c r="B211" s="36">
        <v>2</v>
      </c>
      <c r="C211" s="39">
        <v>4</v>
      </c>
      <c r="D211" s="36">
        <v>294</v>
      </c>
      <c r="E211" s="36">
        <v>318</v>
      </c>
      <c r="F211" s="36">
        <v>3065</v>
      </c>
      <c r="G211" s="36">
        <v>160</v>
      </c>
      <c r="H211" s="36">
        <v>268</v>
      </c>
      <c r="I211" s="36">
        <v>89</v>
      </c>
      <c r="J211" s="36">
        <v>326</v>
      </c>
      <c r="K211" s="36">
        <v>47</v>
      </c>
      <c r="L211" s="37">
        <f>((F211)/(E211+F211+(Jan!E211+Fev!E211)))</f>
        <v>0.76971371170266201</v>
      </c>
      <c r="M211" s="37">
        <f t="shared" si="28"/>
        <v>1.1088435374149659</v>
      </c>
      <c r="N211" s="37">
        <f t="shared" si="29"/>
        <v>1.0816326530612246</v>
      </c>
      <c r="O211" s="38">
        <f t="shared" si="30"/>
        <v>0.27300613496932513</v>
      </c>
    </row>
    <row r="212" spans="1:26" x14ac:dyDescent="0.2">
      <c r="A212" s="8" t="s">
        <v>170</v>
      </c>
      <c r="B212" s="36">
        <v>2</v>
      </c>
      <c r="C212" s="39">
        <v>1</v>
      </c>
      <c r="D212" s="36">
        <v>163</v>
      </c>
      <c r="E212" s="36">
        <v>218</v>
      </c>
      <c r="F212" s="36">
        <v>1761</v>
      </c>
      <c r="G212" s="36">
        <v>185</v>
      </c>
      <c r="H212" s="36">
        <v>142</v>
      </c>
      <c r="I212" s="36">
        <v>20</v>
      </c>
      <c r="J212" s="36">
        <v>225</v>
      </c>
      <c r="K212" s="36">
        <v>28</v>
      </c>
      <c r="L212" s="37">
        <f>((F212)/(E212+F212+(Jan!E212+Fev!E212)))</f>
        <v>0.76933158584534733</v>
      </c>
      <c r="M212" s="37">
        <f t="shared" si="28"/>
        <v>1.3803680981595092</v>
      </c>
      <c r="N212" s="37">
        <f t="shared" si="29"/>
        <v>1.3374233128834356</v>
      </c>
      <c r="O212" s="38">
        <f t="shared" si="30"/>
        <v>8.8888888888888892E-2</v>
      </c>
    </row>
    <row r="213" spans="1:26" x14ac:dyDescent="0.2">
      <c r="A213" s="8" t="s">
        <v>171</v>
      </c>
      <c r="B213" s="36">
        <v>2</v>
      </c>
      <c r="C213" s="39">
        <v>2</v>
      </c>
      <c r="D213" s="36">
        <v>252</v>
      </c>
      <c r="E213" s="36">
        <v>227</v>
      </c>
      <c r="F213" s="36">
        <v>3363</v>
      </c>
      <c r="G213" s="36">
        <v>57</v>
      </c>
      <c r="H213" s="36">
        <v>209</v>
      </c>
      <c r="I213" s="36">
        <v>64</v>
      </c>
      <c r="J213" s="36">
        <v>308</v>
      </c>
      <c r="K213" s="36">
        <v>57</v>
      </c>
      <c r="L213" s="37">
        <f>((F213)/(E213+F213+(Jan!E213+Fev!E213)))</f>
        <v>0.84476262245666922</v>
      </c>
      <c r="M213" s="37">
        <f t="shared" si="28"/>
        <v>1.2222222222222223</v>
      </c>
      <c r="N213" s="37">
        <f t="shared" si="29"/>
        <v>0.90079365079365081</v>
      </c>
      <c r="O213" s="38">
        <f t="shared" si="30"/>
        <v>0.20779220779220781</v>
      </c>
    </row>
    <row r="214" spans="1:26" x14ac:dyDescent="0.2">
      <c r="A214" s="8" t="s">
        <v>172</v>
      </c>
      <c r="B214" s="39">
        <v>4</v>
      </c>
      <c r="C214" s="36">
        <v>2</v>
      </c>
      <c r="D214" s="36">
        <v>212</v>
      </c>
      <c r="E214" s="36">
        <v>151</v>
      </c>
      <c r="F214" s="36">
        <v>1727</v>
      </c>
      <c r="G214" s="36">
        <v>134</v>
      </c>
      <c r="H214" s="36">
        <v>261</v>
      </c>
      <c r="I214" s="36">
        <v>48</v>
      </c>
      <c r="J214" s="36">
        <v>285</v>
      </c>
      <c r="K214" s="36">
        <v>42</v>
      </c>
      <c r="L214" s="37">
        <f>((F214)/(E214+F214+(Jan!E214+Fev!E214)))</f>
        <v>0.80889929742388755</v>
      </c>
      <c r="M214" s="37">
        <f t="shared" si="28"/>
        <v>1.3443396226415094</v>
      </c>
      <c r="N214" s="37">
        <f t="shared" si="29"/>
        <v>0.71226415094339623</v>
      </c>
      <c r="O214" s="38">
        <f t="shared" si="30"/>
        <v>0.16842105263157894</v>
      </c>
    </row>
    <row r="215" spans="1:26" x14ac:dyDescent="0.2">
      <c r="A215" s="8" t="s">
        <v>173</v>
      </c>
      <c r="B215" s="39">
        <v>0</v>
      </c>
      <c r="C215" s="36">
        <v>1</v>
      </c>
      <c r="D215" s="36">
        <v>93</v>
      </c>
      <c r="E215" s="36">
        <v>91</v>
      </c>
      <c r="F215" s="36">
        <v>455</v>
      </c>
      <c r="G215" s="36">
        <v>8</v>
      </c>
      <c r="H215" s="36">
        <v>29</v>
      </c>
      <c r="I215" s="36">
        <v>39</v>
      </c>
      <c r="J215" s="36">
        <v>77</v>
      </c>
      <c r="K215" s="36">
        <v>24</v>
      </c>
      <c r="L215" s="37">
        <f>((F215)/(E215+F215+(Jan!E215+Fev!E215)))</f>
        <v>0.7583333333333333</v>
      </c>
      <c r="M215" s="37">
        <f t="shared" si="28"/>
        <v>0.82795698924731187</v>
      </c>
      <c r="N215" s="37">
        <f t="shared" si="29"/>
        <v>0.978494623655914</v>
      </c>
      <c r="O215" s="38">
        <f t="shared" si="30"/>
        <v>0.50649350649350644</v>
      </c>
    </row>
    <row r="216" spans="1:26" ht="22.5" x14ac:dyDescent="0.2">
      <c r="A216" s="8" t="s">
        <v>174</v>
      </c>
      <c r="B216" s="36">
        <v>7</v>
      </c>
      <c r="C216" s="36">
        <v>9</v>
      </c>
      <c r="D216" s="36">
        <v>293</v>
      </c>
      <c r="E216" s="36">
        <v>121</v>
      </c>
      <c r="F216" s="36">
        <v>2273</v>
      </c>
      <c r="G216" s="36">
        <v>141</v>
      </c>
      <c r="H216" s="36">
        <v>210</v>
      </c>
      <c r="I216" s="39">
        <v>95</v>
      </c>
      <c r="J216" s="36">
        <v>300</v>
      </c>
      <c r="K216" s="36">
        <v>41</v>
      </c>
      <c r="L216" s="37">
        <f>((F216)/(E216+F216+(Jan!E216+Fev!E216)))</f>
        <v>0.87355880092236737</v>
      </c>
      <c r="M216" s="37">
        <f t="shared" si="28"/>
        <v>1.0238907849829351</v>
      </c>
      <c r="N216" s="58">
        <f t="shared" si="29"/>
        <v>0.41296928327645049</v>
      </c>
      <c r="O216" s="38" t="s">
        <v>16</v>
      </c>
    </row>
    <row r="217" spans="1:26" ht="22.5" x14ac:dyDescent="0.2">
      <c r="A217" s="8" t="s">
        <v>175</v>
      </c>
      <c r="B217" s="36">
        <v>1</v>
      </c>
      <c r="C217" s="36">
        <v>0</v>
      </c>
      <c r="D217" s="36">
        <v>509</v>
      </c>
      <c r="E217" s="36">
        <v>424</v>
      </c>
      <c r="F217" s="36">
        <v>2871</v>
      </c>
      <c r="G217" s="36">
        <v>494</v>
      </c>
      <c r="H217" s="36">
        <v>739</v>
      </c>
      <c r="I217" s="39">
        <v>0</v>
      </c>
      <c r="J217" s="36">
        <v>587</v>
      </c>
      <c r="K217" s="36">
        <v>0</v>
      </c>
      <c r="L217" s="37">
        <f>((F217)/(E217+F217+(Jan!E217+Fev!E217)))</f>
        <v>0.6586373021335169</v>
      </c>
      <c r="M217" s="37">
        <f t="shared" si="28"/>
        <v>1.1532416502946954</v>
      </c>
      <c r="N217" s="58">
        <f t="shared" si="29"/>
        <v>0.83300589390962676</v>
      </c>
      <c r="O217" s="38" t="s">
        <v>16</v>
      </c>
    </row>
    <row r="218" spans="1:26" ht="22.5" x14ac:dyDescent="0.2">
      <c r="A218" s="8" t="s">
        <v>176</v>
      </c>
      <c r="B218" s="36">
        <v>0</v>
      </c>
      <c r="C218" s="36">
        <v>1</v>
      </c>
      <c r="D218" s="36">
        <v>409</v>
      </c>
      <c r="E218" s="36">
        <v>477</v>
      </c>
      <c r="F218" s="36">
        <v>2484</v>
      </c>
      <c r="G218" s="36">
        <v>1267</v>
      </c>
      <c r="H218" s="36">
        <v>294</v>
      </c>
      <c r="I218" s="39">
        <v>0</v>
      </c>
      <c r="J218" s="36">
        <v>496</v>
      </c>
      <c r="K218" s="36">
        <v>0</v>
      </c>
      <c r="L218" s="37">
        <f>((F218)/(E218+F218+(Jan!E219+Fev!E219)))</f>
        <v>0.24526066350710901</v>
      </c>
      <c r="M218" s="37">
        <f t="shared" si="28"/>
        <v>1.2127139364303179</v>
      </c>
      <c r="N218" s="58">
        <f t="shared" si="29"/>
        <v>1.1662591687041566</v>
      </c>
      <c r="O218" s="38" t="s">
        <v>16</v>
      </c>
    </row>
    <row r="219" spans="1:26" x14ac:dyDescent="0.2">
      <c r="A219" s="4" t="s">
        <v>177</v>
      </c>
      <c r="B219" s="19">
        <f t="shared" ref="B219:K219" si="31">SUM(B195:B218)</f>
        <v>69</v>
      </c>
      <c r="C219" s="19">
        <f t="shared" si="31"/>
        <v>65</v>
      </c>
      <c r="D219" s="19">
        <f t="shared" si="31"/>
        <v>5082</v>
      </c>
      <c r="E219" s="19">
        <f t="shared" si="31"/>
        <v>4210</v>
      </c>
      <c r="F219" s="19">
        <f t="shared" si="31"/>
        <v>38947</v>
      </c>
      <c r="G219" s="19">
        <f t="shared" si="31"/>
        <v>2827</v>
      </c>
      <c r="H219" s="19">
        <f t="shared" si="31"/>
        <v>4917</v>
      </c>
      <c r="I219" s="19">
        <f t="shared" si="31"/>
        <v>721</v>
      </c>
      <c r="J219" s="19">
        <f t="shared" si="31"/>
        <v>4938</v>
      </c>
      <c r="K219" s="19">
        <f t="shared" si="31"/>
        <v>680</v>
      </c>
      <c r="L219" s="40">
        <f>((F219)/(E219+F219+(Jan!E219+Fev!E219)))</f>
        <v>0.7739249662189015</v>
      </c>
      <c r="M219" s="40">
        <f t="shared" si="28"/>
        <v>0.97166469893742624</v>
      </c>
      <c r="N219" s="21">
        <f t="shared" si="29"/>
        <v>0.82841401023219208</v>
      </c>
      <c r="O219" s="21">
        <f t="shared" ref="O219:O221" si="32">IF(J219=0,0%,I219/J219)</f>
        <v>0.14601053057918187</v>
      </c>
    </row>
    <row r="220" spans="1:26" x14ac:dyDescent="0.2">
      <c r="A220" s="4" t="s">
        <v>178</v>
      </c>
      <c r="B220" s="19">
        <f t="shared" ref="B220:K220" si="33">SUM(B122,B162,B193)</f>
        <v>1498</v>
      </c>
      <c r="C220" s="19">
        <f t="shared" si="33"/>
        <v>1278</v>
      </c>
      <c r="D220" s="19">
        <f t="shared" si="33"/>
        <v>24342</v>
      </c>
      <c r="E220" s="19">
        <f t="shared" si="33"/>
        <v>17949</v>
      </c>
      <c r="F220" s="19">
        <f t="shared" si="33"/>
        <v>477000</v>
      </c>
      <c r="G220" s="19">
        <f t="shared" si="33"/>
        <v>46346</v>
      </c>
      <c r="H220" s="19">
        <f t="shared" si="33"/>
        <v>41011</v>
      </c>
      <c r="I220" s="19">
        <f t="shared" si="33"/>
        <v>2350</v>
      </c>
      <c r="J220" s="19">
        <f t="shared" si="33"/>
        <v>19466</v>
      </c>
      <c r="K220" s="19">
        <f t="shared" si="33"/>
        <v>1531</v>
      </c>
      <c r="L220" s="40">
        <f>((F220)/(E220+F220+(Jan!E220+Fev!E220)))</f>
        <v>0.91653568724804879</v>
      </c>
      <c r="M220" s="40">
        <f t="shared" si="28"/>
        <v>0.79968778243365379</v>
      </c>
      <c r="N220" s="22">
        <f t="shared" si="29"/>
        <v>0.73736751294059655</v>
      </c>
      <c r="O220" s="22">
        <f t="shared" si="32"/>
        <v>0.12072331244220692</v>
      </c>
    </row>
    <row r="221" spans="1:26" x14ac:dyDescent="0.2">
      <c r="A221" s="42" t="s">
        <v>179</v>
      </c>
      <c r="B221" s="43">
        <f t="shared" ref="B221:K221" si="34">B219+B220</f>
        <v>1567</v>
      </c>
      <c r="C221" s="43">
        <f t="shared" si="34"/>
        <v>1343</v>
      </c>
      <c r="D221" s="43">
        <f t="shared" si="34"/>
        <v>29424</v>
      </c>
      <c r="E221" s="43">
        <f t="shared" si="34"/>
        <v>22159</v>
      </c>
      <c r="F221" s="43">
        <f t="shared" si="34"/>
        <v>515947</v>
      </c>
      <c r="G221" s="43">
        <f t="shared" si="34"/>
        <v>49173</v>
      </c>
      <c r="H221" s="43">
        <f t="shared" si="34"/>
        <v>45928</v>
      </c>
      <c r="I221" s="43">
        <f t="shared" si="34"/>
        <v>3071</v>
      </c>
      <c r="J221" s="43">
        <f t="shared" si="34"/>
        <v>24404</v>
      </c>
      <c r="K221" s="43">
        <f t="shared" si="34"/>
        <v>2211</v>
      </c>
      <c r="L221" s="44">
        <f>((F221)/(E221+F221+(Jan!E221+Fev!E221)))</f>
        <v>0.90396172134795238</v>
      </c>
      <c r="M221" s="44">
        <f t="shared" si="28"/>
        <v>0.82939097335508427</v>
      </c>
      <c r="N221" s="56">
        <f t="shared" si="29"/>
        <v>0.75309271343121265</v>
      </c>
      <c r="O221" s="56">
        <f t="shared" si="32"/>
        <v>0.12584002622520898</v>
      </c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">
      <c r="A222" s="110" t="s">
        <v>180</v>
      </c>
      <c r="B222" s="107"/>
      <c r="C222" s="107"/>
      <c r="D222" s="107"/>
      <c r="E222" s="107"/>
      <c r="F222" s="107"/>
      <c r="G222" s="107"/>
      <c r="H222" s="107"/>
      <c r="I222" s="47"/>
      <c r="J222" s="47"/>
      <c r="K222" s="47"/>
      <c r="L222" s="48"/>
      <c r="M222" s="48"/>
      <c r="N222" s="50"/>
      <c r="O222" s="48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">
      <c r="A223" s="111" t="s">
        <v>181</v>
      </c>
      <c r="B223" s="98"/>
      <c r="C223" s="98"/>
      <c r="D223" s="98"/>
      <c r="E223" s="98"/>
      <c r="F223" s="29"/>
      <c r="G223" s="29"/>
      <c r="H223" s="29"/>
      <c r="I223" s="29"/>
      <c r="J223" s="29"/>
      <c r="K223" s="29"/>
      <c r="L223" s="51"/>
      <c r="M223" s="51"/>
      <c r="N223" s="51"/>
      <c r="O223" s="51"/>
    </row>
  </sheetData>
  <mergeCells count="4">
    <mergeCell ref="A16:O26"/>
    <mergeCell ref="A201:O201"/>
    <mergeCell ref="A222:H222"/>
    <mergeCell ref="A223:E223"/>
  </mergeCells>
  <printOptions horizontalCentered="1" verticalCentered="1"/>
  <pageMargins left="3.937007874015748E-2" right="3.937007874015748E-2" top="0.98425196850393704" bottom="0.59055118110236227" header="0" footer="0"/>
  <pageSetup paperSize="9" orientation="portrait" r:id="rId1"/>
  <rowBreaks count="4" manualBreakCount="4">
    <brk id="56" max="14" man="1"/>
    <brk id="88" max="14" man="1"/>
    <brk id="122" max="14" man="1"/>
    <brk id="193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23"/>
  <sheetViews>
    <sheetView showGridLines="0" workbookViewId="0"/>
  </sheetViews>
  <sheetFormatPr defaultColWidth="12.5703125" defaultRowHeight="15" customHeight="1" x14ac:dyDescent="0.2"/>
  <cols>
    <col min="1" max="1" width="22.7109375" customWidth="1"/>
    <col min="2" max="2" width="6.140625" customWidth="1"/>
    <col min="3" max="3" width="7.42578125" customWidth="1"/>
    <col min="4" max="5" width="7" customWidth="1"/>
    <col min="6" max="6" width="8" customWidth="1"/>
    <col min="7" max="8" width="5.7109375" customWidth="1"/>
    <col min="9" max="9" width="6.140625" customWidth="1"/>
    <col min="10" max="10" width="7" customWidth="1"/>
    <col min="11" max="11" width="6.140625" customWidth="1"/>
    <col min="12" max="12" width="7.42578125" customWidth="1"/>
    <col min="13" max="14" width="7.7109375" customWidth="1"/>
    <col min="15" max="15" width="6" customWidth="1"/>
    <col min="16" max="26" width="8.5703125" customWidth="1"/>
  </cols>
  <sheetData>
    <row r="1" spans="2:15" ht="12.75" customHeight="1" x14ac:dyDescent="0.2">
      <c r="B1" s="29"/>
      <c r="C1" s="29"/>
      <c r="D1" s="29"/>
      <c r="E1" s="29"/>
      <c r="F1" s="29"/>
      <c r="G1" s="30"/>
      <c r="H1" s="29"/>
      <c r="I1" s="29"/>
      <c r="J1" s="29"/>
      <c r="K1" s="29"/>
      <c r="L1" s="31"/>
      <c r="M1" s="31"/>
      <c r="N1" s="31"/>
      <c r="O1" s="31"/>
    </row>
    <row r="2" spans="2:15" ht="12.75" customHeight="1" x14ac:dyDescent="0.2">
      <c r="B2" s="29"/>
      <c r="C2" s="29"/>
      <c r="D2" s="29"/>
      <c r="E2" s="29"/>
      <c r="F2" s="29"/>
      <c r="G2" s="30"/>
      <c r="H2" s="29"/>
      <c r="I2" s="29"/>
      <c r="J2" s="29"/>
      <c r="K2" s="29"/>
      <c r="L2" s="31"/>
      <c r="M2" s="31"/>
      <c r="N2" s="31"/>
      <c r="O2" s="31"/>
    </row>
    <row r="3" spans="2:15" ht="12.75" customHeight="1" x14ac:dyDescent="0.2">
      <c r="B3" s="29"/>
      <c r="C3" s="29"/>
      <c r="D3" s="29"/>
      <c r="E3" s="29"/>
      <c r="F3" s="29"/>
      <c r="G3" s="30"/>
      <c r="H3" s="29"/>
      <c r="I3" s="29"/>
      <c r="J3" s="29"/>
      <c r="K3" s="29"/>
      <c r="L3" s="31"/>
      <c r="M3" s="31"/>
      <c r="N3" s="31"/>
      <c r="O3" s="31"/>
    </row>
    <row r="4" spans="2:15" ht="12.75" customHeight="1" x14ac:dyDescent="0.2">
      <c r="B4" s="29"/>
      <c r="C4" s="29"/>
      <c r="D4" s="29"/>
      <c r="E4" s="29"/>
      <c r="F4" s="29"/>
      <c r="G4" s="30"/>
      <c r="H4" s="29"/>
      <c r="I4" s="29"/>
      <c r="J4" s="29"/>
      <c r="K4" s="29"/>
      <c r="L4" s="31"/>
      <c r="M4" s="31"/>
      <c r="N4" s="31"/>
      <c r="O4" s="31"/>
    </row>
    <row r="5" spans="2:15" ht="12.75" customHeight="1" x14ac:dyDescent="0.2">
      <c r="B5" s="29"/>
      <c r="C5" s="29"/>
      <c r="D5" s="29"/>
      <c r="E5" s="29"/>
      <c r="F5" s="29"/>
      <c r="G5" s="30"/>
      <c r="H5" s="29"/>
      <c r="I5" s="29"/>
      <c r="J5" s="29"/>
      <c r="K5" s="29"/>
      <c r="L5" s="31"/>
      <c r="M5" s="31"/>
      <c r="N5" s="31"/>
      <c r="O5" s="31"/>
    </row>
    <row r="6" spans="2:15" ht="12.75" customHeight="1" x14ac:dyDescent="0.2">
      <c r="B6" s="29"/>
      <c r="C6" s="29"/>
      <c r="D6" s="29"/>
      <c r="E6" s="29"/>
      <c r="F6" s="29"/>
      <c r="G6" s="30"/>
      <c r="H6" s="29"/>
      <c r="I6" s="29"/>
      <c r="J6" s="29"/>
      <c r="K6" s="29"/>
      <c r="L6" s="31"/>
      <c r="M6" s="31"/>
      <c r="N6" s="31"/>
      <c r="O6" s="31"/>
    </row>
    <row r="7" spans="2:15" ht="12.75" customHeight="1" x14ac:dyDescent="0.2">
      <c r="B7" s="29"/>
      <c r="C7" s="29"/>
      <c r="D7" s="29"/>
      <c r="E7" s="29"/>
      <c r="F7" s="29"/>
      <c r="G7" s="30"/>
      <c r="H7" s="29"/>
      <c r="I7" s="29"/>
      <c r="J7" s="29"/>
      <c r="K7" s="29"/>
      <c r="L7" s="31"/>
      <c r="M7" s="31"/>
      <c r="N7" s="31"/>
      <c r="O7" s="31"/>
    </row>
    <row r="8" spans="2:15" ht="12.75" customHeight="1" x14ac:dyDescent="0.2">
      <c r="B8" s="29"/>
      <c r="C8" s="29"/>
      <c r="D8" s="29"/>
      <c r="E8" s="29"/>
      <c r="F8" s="29"/>
      <c r="G8" s="30"/>
      <c r="H8" s="29"/>
      <c r="I8" s="29"/>
      <c r="J8" s="29"/>
      <c r="K8" s="29"/>
      <c r="L8" s="31"/>
      <c r="M8" s="31"/>
      <c r="N8" s="31"/>
      <c r="O8" s="31"/>
    </row>
    <row r="9" spans="2:15" ht="12.75" customHeight="1" x14ac:dyDescent="0.2">
      <c r="B9" s="29"/>
      <c r="C9" s="29"/>
      <c r="D9" s="29"/>
      <c r="E9" s="29"/>
      <c r="F9" s="29"/>
      <c r="G9" s="30"/>
      <c r="H9" s="29"/>
      <c r="I9" s="29"/>
      <c r="J9" s="29"/>
      <c r="K9" s="29"/>
      <c r="L9" s="31"/>
      <c r="M9" s="31"/>
      <c r="N9" s="31"/>
      <c r="O9" s="31"/>
    </row>
    <row r="10" spans="2:15" ht="12.75" customHeight="1" x14ac:dyDescent="0.2">
      <c r="B10" s="29"/>
      <c r="C10" s="29"/>
      <c r="D10" s="29"/>
      <c r="E10" s="29"/>
      <c r="F10" s="29"/>
      <c r="G10" s="30"/>
      <c r="H10" s="29"/>
      <c r="I10" s="29"/>
      <c r="J10" s="29"/>
      <c r="K10" s="29"/>
      <c r="L10" s="31"/>
      <c r="M10" s="31"/>
      <c r="N10" s="31"/>
      <c r="O10" s="31"/>
    </row>
    <row r="11" spans="2:15" ht="12.75" customHeight="1" x14ac:dyDescent="0.2">
      <c r="B11" s="29"/>
      <c r="C11" s="29"/>
      <c r="D11" s="29"/>
      <c r="E11" s="29"/>
      <c r="F11" s="29"/>
      <c r="G11" s="30"/>
      <c r="H11" s="29"/>
      <c r="I11" s="29"/>
      <c r="J11" s="29"/>
      <c r="K11" s="29"/>
      <c r="L11" s="31"/>
      <c r="M11" s="31"/>
      <c r="N11" s="31"/>
      <c r="O11" s="31"/>
    </row>
    <row r="12" spans="2:15" ht="12.75" customHeight="1" x14ac:dyDescent="0.2">
      <c r="B12" s="29"/>
      <c r="C12" s="29"/>
      <c r="D12" s="29"/>
      <c r="E12" s="29"/>
      <c r="F12" s="29"/>
      <c r="G12" s="30"/>
      <c r="H12" s="29"/>
      <c r="I12" s="29"/>
      <c r="J12" s="29"/>
      <c r="K12" s="29"/>
      <c r="L12" s="31"/>
      <c r="M12" s="31"/>
      <c r="N12" s="31"/>
      <c r="O12" s="31"/>
    </row>
    <row r="13" spans="2:15" ht="12.75" customHeight="1" x14ac:dyDescent="0.2">
      <c r="B13" s="29"/>
      <c r="C13" s="29"/>
      <c r="D13" s="29"/>
      <c r="E13" s="29"/>
      <c r="F13" s="29"/>
      <c r="G13" s="30"/>
      <c r="H13" s="29"/>
      <c r="I13" s="29"/>
      <c r="J13" s="29"/>
      <c r="K13" s="29"/>
      <c r="L13" s="31"/>
      <c r="M13" s="31"/>
      <c r="N13" s="31"/>
      <c r="O13" s="31"/>
    </row>
    <row r="14" spans="2:15" ht="12.75" customHeight="1" x14ac:dyDescent="0.2">
      <c r="B14" s="29"/>
      <c r="C14" s="29"/>
      <c r="D14" s="29"/>
      <c r="E14" s="29"/>
      <c r="F14" s="29"/>
      <c r="G14" s="30"/>
      <c r="H14" s="29"/>
      <c r="I14" s="29"/>
      <c r="J14" s="29"/>
      <c r="K14" s="29"/>
      <c r="L14" s="31"/>
      <c r="M14" s="31"/>
      <c r="N14" s="31"/>
      <c r="O14" s="31"/>
    </row>
    <row r="15" spans="2:15" ht="12.75" customHeight="1" x14ac:dyDescent="0.2">
      <c r="B15" s="29"/>
      <c r="C15" s="29"/>
      <c r="D15" s="29"/>
      <c r="E15" s="29"/>
      <c r="F15" s="29"/>
      <c r="G15" s="30"/>
      <c r="H15" s="29"/>
      <c r="I15" s="29"/>
      <c r="J15" s="29"/>
      <c r="K15" s="29"/>
      <c r="L15" s="31"/>
      <c r="M15" s="31"/>
      <c r="N15" s="31"/>
      <c r="O15" s="31"/>
    </row>
    <row r="16" spans="2:15" ht="12.75" customHeight="1" x14ac:dyDescent="0.2">
      <c r="B16" s="29"/>
      <c r="C16" s="29"/>
      <c r="D16" s="29"/>
      <c r="E16" s="29"/>
      <c r="F16" s="29"/>
      <c r="G16" s="30"/>
      <c r="H16" s="29"/>
      <c r="I16" s="29"/>
      <c r="J16" s="29"/>
      <c r="K16" s="29"/>
      <c r="L16" s="31"/>
      <c r="M16" s="31"/>
      <c r="N16" s="31"/>
      <c r="O16" s="31"/>
    </row>
    <row r="17" spans="1:15" ht="12.75" customHeight="1" x14ac:dyDescent="0.2">
      <c r="B17" s="29"/>
      <c r="C17" s="29"/>
      <c r="D17" s="29"/>
      <c r="E17" s="29"/>
      <c r="F17" s="29"/>
      <c r="G17" s="30"/>
      <c r="H17" s="29"/>
      <c r="I17" s="29"/>
      <c r="J17" s="29"/>
      <c r="K17" s="29"/>
      <c r="L17" s="31"/>
      <c r="M17" s="31"/>
      <c r="N17" s="31"/>
      <c r="O17" s="31"/>
    </row>
    <row r="18" spans="1:15" ht="12.75" customHeight="1" x14ac:dyDescent="0.2">
      <c r="B18" s="29"/>
      <c r="C18" s="29"/>
      <c r="D18" s="29"/>
      <c r="E18" s="29"/>
      <c r="F18" s="29"/>
      <c r="G18" s="30"/>
      <c r="H18" s="29"/>
      <c r="I18" s="29"/>
      <c r="J18" s="29"/>
      <c r="K18" s="29"/>
      <c r="L18" s="31"/>
      <c r="M18" s="31"/>
      <c r="N18" s="31"/>
      <c r="O18" s="31"/>
    </row>
    <row r="19" spans="1:15" ht="12.75" customHeight="1" x14ac:dyDescent="0.2">
      <c r="A19" s="109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6"/>
    </row>
    <row r="20" spans="1:15" ht="12.75" customHeight="1" x14ac:dyDescent="0.2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</row>
    <row r="21" spans="1:15" ht="12.75" customHeight="1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</row>
    <row r="22" spans="1:15" ht="12.75" customHeight="1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9"/>
    </row>
    <row r="23" spans="1:15" ht="12.75" customHeight="1" x14ac:dyDescent="0.2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/>
    </row>
    <row r="24" spans="1:15" ht="12.75" customHeight="1" x14ac:dyDescent="0.2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9"/>
    </row>
    <row r="25" spans="1:15" ht="12.75" customHeight="1" x14ac:dyDescent="0.2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</row>
    <row r="26" spans="1:15" ht="12.75" customHeight="1" x14ac:dyDescent="0.2">
      <c r="A26" s="97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9"/>
    </row>
    <row r="27" spans="1:15" ht="12.75" customHeight="1" x14ac:dyDescent="0.2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2"/>
    </row>
    <row r="28" spans="1:15" ht="12.75" customHeight="1" x14ac:dyDescent="0.2">
      <c r="B28" s="29"/>
      <c r="C28" s="29"/>
      <c r="D28" s="29"/>
      <c r="E28" s="29"/>
      <c r="F28" s="29"/>
      <c r="G28" s="30"/>
      <c r="H28" s="29"/>
      <c r="I28" s="29"/>
      <c r="J28" s="29"/>
      <c r="K28" s="29"/>
      <c r="L28" s="31"/>
      <c r="M28" s="31"/>
      <c r="N28" s="31"/>
      <c r="O28" s="31"/>
    </row>
    <row r="29" spans="1:15" ht="12.75" customHeight="1" x14ac:dyDescent="0.2">
      <c r="B29" s="29"/>
      <c r="C29" s="29"/>
      <c r="D29" s="29"/>
      <c r="E29" s="29"/>
      <c r="F29" s="29"/>
      <c r="G29" s="30"/>
      <c r="H29" s="29"/>
      <c r="I29" s="29"/>
      <c r="J29" s="29"/>
      <c r="K29" s="29"/>
      <c r="L29" s="31"/>
      <c r="M29" s="31"/>
      <c r="N29" s="31"/>
      <c r="O29" s="31"/>
    </row>
    <row r="30" spans="1:15" ht="12.75" customHeight="1" x14ac:dyDescent="0.2"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31"/>
      <c r="M30" s="31"/>
      <c r="N30" s="31"/>
      <c r="O30" s="31"/>
    </row>
    <row r="31" spans="1:15" ht="12.75" customHeight="1" x14ac:dyDescent="0.2">
      <c r="B31" s="29"/>
      <c r="C31" s="29"/>
      <c r="D31" s="29"/>
      <c r="E31" s="29"/>
      <c r="F31" s="29"/>
      <c r="G31" s="30"/>
      <c r="H31" s="29"/>
      <c r="I31" s="29"/>
      <c r="J31" s="29"/>
      <c r="K31" s="29"/>
      <c r="L31" s="31"/>
      <c r="M31" s="31"/>
      <c r="N31" s="31"/>
      <c r="O31" s="31"/>
    </row>
    <row r="32" spans="1:15" ht="12.75" customHeight="1" x14ac:dyDescent="0.2">
      <c r="B32" s="29"/>
      <c r="C32" s="29"/>
      <c r="D32" s="29"/>
      <c r="E32" s="29"/>
      <c r="F32" s="29"/>
      <c r="G32" s="30"/>
      <c r="H32" s="29"/>
      <c r="I32" s="29"/>
      <c r="J32" s="29"/>
      <c r="K32" s="29"/>
      <c r="L32" s="31"/>
      <c r="M32" s="31"/>
      <c r="N32" s="31"/>
      <c r="O32" s="31"/>
    </row>
    <row r="33" spans="2:15" ht="12.75" customHeight="1" x14ac:dyDescent="0.2">
      <c r="B33" s="29"/>
      <c r="C33" s="29"/>
      <c r="D33" s="29"/>
      <c r="E33" s="29"/>
      <c r="F33" s="29"/>
      <c r="G33" s="30"/>
      <c r="H33" s="29"/>
      <c r="I33" s="29"/>
      <c r="J33" s="29"/>
      <c r="K33" s="29"/>
      <c r="L33" s="31"/>
      <c r="M33" s="31"/>
      <c r="N33" s="31"/>
      <c r="O33" s="31"/>
    </row>
    <row r="34" spans="2:15" ht="12.75" customHeight="1" x14ac:dyDescent="0.2">
      <c r="B34" s="29"/>
      <c r="C34" s="29"/>
      <c r="D34" s="29"/>
      <c r="E34" s="29"/>
      <c r="F34" s="29"/>
      <c r="G34" s="30"/>
      <c r="H34" s="29"/>
      <c r="I34" s="29"/>
      <c r="J34" s="29"/>
      <c r="K34" s="29"/>
      <c r="L34" s="31"/>
      <c r="M34" s="31"/>
      <c r="N34" s="31"/>
      <c r="O34" s="31"/>
    </row>
    <row r="35" spans="2:15" ht="12.75" customHeight="1" x14ac:dyDescent="0.2">
      <c r="B35" s="29"/>
      <c r="C35" s="29"/>
      <c r="D35" s="29"/>
      <c r="E35" s="29"/>
      <c r="F35" s="29"/>
      <c r="G35" s="30"/>
      <c r="H35" s="29"/>
      <c r="I35" s="29"/>
      <c r="J35" s="29"/>
      <c r="K35" s="29"/>
      <c r="L35" s="31"/>
      <c r="M35" s="31"/>
      <c r="N35" s="31"/>
      <c r="O35" s="31"/>
    </row>
    <row r="36" spans="2:15" ht="12.75" customHeight="1" x14ac:dyDescent="0.2">
      <c r="B36" s="29"/>
      <c r="C36" s="29"/>
      <c r="D36" s="29"/>
      <c r="E36" s="29"/>
      <c r="F36" s="29"/>
      <c r="G36" s="30"/>
      <c r="H36" s="29"/>
      <c r="I36" s="29"/>
      <c r="J36" s="29"/>
      <c r="K36" s="29"/>
      <c r="L36" s="31"/>
      <c r="M36" s="31"/>
      <c r="N36" s="31"/>
      <c r="O36" s="31"/>
    </row>
    <row r="37" spans="2:15" ht="12.75" customHeight="1" x14ac:dyDescent="0.2">
      <c r="B37" s="29"/>
      <c r="C37" s="29"/>
      <c r="D37" s="29"/>
      <c r="E37" s="29"/>
      <c r="F37" s="29"/>
      <c r="G37" s="30"/>
      <c r="H37" s="29"/>
      <c r="I37" s="29"/>
      <c r="J37" s="29"/>
      <c r="K37" s="29"/>
      <c r="L37" s="31"/>
      <c r="M37" s="31"/>
      <c r="N37" s="31"/>
      <c r="O37" s="31"/>
    </row>
    <row r="38" spans="2:15" ht="12.75" customHeight="1" x14ac:dyDescent="0.2">
      <c r="B38" s="29"/>
      <c r="C38" s="29"/>
      <c r="D38" s="29"/>
      <c r="E38" s="29"/>
      <c r="F38" s="29"/>
      <c r="G38" s="30"/>
      <c r="H38" s="29"/>
      <c r="I38" s="29"/>
      <c r="J38" s="29"/>
      <c r="K38" s="29"/>
      <c r="L38" s="31"/>
      <c r="M38" s="31"/>
      <c r="N38" s="31"/>
      <c r="O38" s="31"/>
    </row>
    <row r="39" spans="2:15" ht="12.75" customHeight="1" x14ac:dyDescent="0.2">
      <c r="B39" s="29"/>
      <c r="C39" s="29"/>
      <c r="D39" s="29"/>
      <c r="E39" s="29"/>
      <c r="F39" s="29"/>
      <c r="G39" s="30"/>
      <c r="H39" s="29"/>
      <c r="I39" s="29"/>
      <c r="J39" s="29"/>
      <c r="K39" s="29"/>
      <c r="L39" s="31"/>
      <c r="M39" s="31"/>
      <c r="N39" s="31"/>
      <c r="O39" s="31"/>
    </row>
    <row r="40" spans="2:15" ht="12.75" customHeight="1" x14ac:dyDescent="0.2">
      <c r="B40" s="29"/>
      <c r="C40" s="29"/>
      <c r="D40" s="29"/>
      <c r="E40" s="29"/>
      <c r="F40" s="29"/>
      <c r="G40" s="30"/>
      <c r="H40" s="29"/>
      <c r="I40" s="29"/>
      <c r="J40" s="29"/>
      <c r="K40" s="29"/>
      <c r="L40" s="31"/>
      <c r="M40" s="31"/>
      <c r="N40" s="31"/>
      <c r="O40" s="31"/>
    </row>
    <row r="41" spans="2:15" ht="12.75" customHeight="1" x14ac:dyDescent="0.2">
      <c r="B41" s="29"/>
      <c r="C41" s="29"/>
      <c r="D41" s="29"/>
      <c r="E41" s="29"/>
      <c r="F41" s="29"/>
      <c r="G41" s="30"/>
      <c r="H41" s="29"/>
      <c r="I41" s="29"/>
      <c r="J41" s="29"/>
      <c r="K41" s="29"/>
      <c r="L41" s="31"/>
      <c r="M41" s="31"/>
      <c r="N41" s="31"/>
      <c r="O41" s="31"/>
    </row>
    <row r="42" spans="2:15" ht="12.75" customHeight="1" x14ac:dyDescent="0.2">
      <c r="B42" s="29"/>
      <c r="C42" s="29"/>
      <c r="D42" s="29"/>
      <c r="E42" s="29"/>
      <c r="F42" s="29"/>
      <c r="G42" s="30"/>
      <c r="H42" s="29"/>
      <c r="I42" s="29"/>
      <c r="J42" s="29"/>
      <c r="K42" s="29"/>
      <c r="L42" s="31"/>
      <c r="M42" s="31"/>
      <c r="N42" s="31"/>
      <c r="O42" s="31"/>
    </row>
    <row r="43" spans="2:15" ht="12.75" customHeight="1" x14ac:dyDescent="0.2">
      <c r="B43" s="29"/>
      <c r="C43" s="29"/>
      <c r="D43" s="29"/>
      <c r="E43" s="29"/>
      <c r="F43" s="29"/>
      <c r="G43" s="30"/>
      <c r="H43" s="29"/>
      <c r="I43" s="29"/>
      <c r="J43" s="29"/>
      <c r="K43" s="29"/>
      <c r="L43" s="31"/>
      <c r="M43" s="31"/>
      <c r="N43" s="31"/>
      <c r="O43" s="31"/>
    </row>
    <row r="44" spans="2:15" ht="12.75" customHeight="1" x14ac:dyDescent="0.2">
      <c r="B44" s="29"/>
      <c r="C44" s="29"/>
      <c r="D44" s="29"/>
      <c r="E44" s="29"/>
      <c r="F44" s="29"/>
      <c r="G44" s="30"/>
      <c r="H44" s="29"/>
      <c r="I44" s="29"/>
      <c r="J44" s="29"/>
      <c r="K44" s="29"/>
      <c r="L44" s="31"/>
      <c r="M44" s="31"/>
      <c r="N44" s="31"/>
      <c r="O44" s="31"/>
    </row>
    <row r="45" spans="2:15" ht="12.75" customHeight="1" x14ac:dyDescent="0.2">
      <c r="B45" s="29"/>
      <c r="C45" s="29"/>
      <c r="D45" s="29"/>
      <c r="E45" s="29"/>
      <c r="F45" s="29"/>
      <c r="G45" s="30"/>
      <c r="H45" s="29"/>
      <c r="I45" s="29"/>
      <c r="J45" s="29"/>
      <c r="K45" s="29"/>
      <c r="L45" s="31"/>
      <c r="M45" s="31"/>
      <c r="N45" s="31"/>
      <c r="O45" s="31"/>
    </row>
    <row r="46" spans="2:15" ht="12.75" customHeight="1" x14ac:dyDescent="0.2">
      <c r="B46" s="29"/>
      <c r="C46" s="29"/>
      <c r="D46" s="29"/>
      <c r="E46" s="29"/>
      <c r="F46" s="29"/>
      <c r="G46" s="30"/>
      <c r="H46" s="29"/>
      <c r="I46" s="29"/>
      <c r="J46" s="29"/>
      <c r="K46" s="29"/>
      <c r="L46" s="31"/>
      <c r="M46" s="31"/>
      <c r="N46" s="31"/>
      <c r="O46" s="31"/>
    </row>
    <row r="47" spans="2:15" ht="12.75" customHeight="1" x14ac:dyDescent="0.2">
      <c r="B47" s="29"/>
      <c r="C47" s="29"/>
      <c r="D47" s="29"/>
      <c r="E47" s="29"/>
      <c r="F47" s="29"/>
      <c r="G47" s="30"/>
      <c r="H47" s="29"/>
      <c r="I47" s="29"/>
      <c r="J47" s="29"/>
      <c r="K47" s="29"/>
      <c r="L47" s="31"/>
      <c r="M47" s="31"/>
      <c r="N47" s="31"/>
      <c r="O47" s="31"/>
    </row>
    <row r="48" spans="2:15" ht="12.75" customHeight="1" x14ac:dyDescent="0.2">
      <c r="B48" s="29"/>
      <c r="C48" s="29"/>
      <c r="D48" s="29"/>
      <c r="E48" s="29"/>
      <c r="F48" s="29"/>
      <c r="G48" s="30"/>
      <c r="H48" s="29"/>
      <c r="I48" s="29"/>
      <c r="J48" s="29"/>
      <c r="K48" s="29"/>
      <c r="L48" s="31"/>
      <c r="M48" s="31"/>
      <c r="N48" s="31"/>
      <c r="O48" s="31"/>
    </row>
    <row r="49" spans="1:15" ht="12.75" customHeight="1" x14ac:dyDescent="0.2">
      <c r="B49" s="29"/>
      <c r="C49" s="29"/>
      <c r="D49" s="29"/>
      <c r="E49" s="29"/>
      <c r="F49" s="29"/>
      <c r="G49" s="30"/>
      <c r="H49" s="29"/>
      <c r="I49" s="29"/>
      <c r="J49" s="29"/>
      <c r="K49" s="29"/>
      <c r="L49" s="31"/>
      <c r="M49" s="31"/>
      <c r="N49" s="31"/>
      <c r="O49" s="31"/>
    </row>
    <row r="50" spans="1:15" ht="12.75" customHeight="1" x14ac:dyDescent="0.2">
      <c r="B50" s="29"/>
      <c r="C50" s="29"/>
      <c r="D50" s="29"/>
      <c r="E50" s="29"/>
      <c r="F50" s="29"/>
      <c r="G50" s="30"/>
      <c r="H50" s="29"/>
      <c r="I50" s="29"/>
      <c r="J50" s="29"/>
      <c r="K50" s="29"/>
      <c r="L50" s="31"/>
      <c r="M50" s="31"/>
      <c r="N50" s="31"/>
      <c r="O50" s="31"/>
    </row>
    <row r="51" spans="1:15" ht="12.75" customHeight="1" x14ac:dyDescent="0.2">
      <c r="B51" s="29"/>
      <c r="C51" s="29"/>
      <c r="D51" s="29"/>
      <c r="E51" s="29"/>
      <c r="F51" s="29"/>
      <c r="G51" s="30"/>
      <c r="H51" s="29"/>
      <c r="I51" s="29"/>
      <c r="J51" s="29"/>
      <c r="K51" s="29"/>
      <c r="L51" s="31"/>
      <c r="M51" s="31"/>
      <c r="N51" s="31"/>
      <c r="O51" s="31"/>
    </row>
    <row r="52" spans="1:15" ht="12.75" customHeight="1" x14ac:dyDescent="0.2">
      <c r="B52" s="29"/>
      <c r="C52" s="29"/>
      <c r="D52" s="29"/>
      <c r="E52" s="29"/>
      <c r="F52" s="29"/>
      <c r="G52" s="30"/>
      <c r="H52" s="29"/>
      <c r="I52" s="29"/>
      <c r="J52" s="29"/>
      <c r="K52" s="29"/>
      <c r="L52" s="31"/>
      <c r="M52" s="31"/>
      <c r="N52" s="31"/>
      <c r="O52" s="31"/>
    </row>
    <row r="53" spans="1:15" ht="12.75" customHeight="1" x14ac:dyDescent="0.2">
      <c r="B53" s="29"/>
      <c r="C53" s="29"/>
      <c r="D53" s="29"/>
      <c r="E53" s="29"/>
      <c r="F53" s="29"/>
      <c r="G53" s="30"/>
      <c r="H53" s="29"/>
      <c r="I53" s="29"/>
      <c r="J53" s="29"/>
      <c r="K53" s="29"/>
      <c r="L53" s="31"/>
      <c r="M53" s="31"/>
      <c r="N53" s="31"/>
      <c r="O53" s="31"/>
    </row>
    <row r="54" spans="1:15" ht="12.75" customHeight="1" x14ac:dyDescent="0.2">
      <c r="B54" s="29"/>
      <c r="C54" s="29"/>
      <c r="D54" s="29"/>
      <c r="E54" s="29"/>
      <c r="F54" s="29"/>
      <c r="G54" s="30"/>
      <c r="H54" s="29"/>
      <c r="I54" s="29"/>
      <c r="J54" s="29"/>
      <c r="K54" s="29"/>
      <c r="L54" s="31"/>
      <c r="M54" s="31"/>
      <c r="N54" s="31"/>
      <c r="O54" s="31"/>
    </row>
    <row r="55" spans="1:15" ht="12.75" customHeight="1" x14ac:dyDescent="0.2">
      <c r="B55" s="29"/>
      <c r="C55" s="29"/>
      <c r="D55" s="29"/>
      <c r="E55" s="29"/>
      <c r="F55" s="29"/>
      <c r="G55" s="30"/>
      <c r="H55" s="29"/>
      <c r="I55" s="29"/>
      <c r="J55" s="29"/>
      <c r="K55" s="29"/>
      <c r="L55" s="31"/>
      <c r="M55" s="31"/>
      <c r="N55" s="31"/>
      <c r="O55" s="31"/>
    </row>
    <row r="56" spans="1:15" ht="12.75" customHeight="1" x14ac:dyDescent="0.2">
      <c r="B56" s="29"/>
      <c r="C56" s="29"/>
      <c r="D56" s="29"/>
      <c r="E56" s="29"/>
      <c r="F56" s="29"/>
      <c r="G56" s="30"/>
      <c r="H56" s="29"/>
      <c r="I56" s="29"/>
      <c r="J56" s="29"/>
      <c r="K56" s="29"/>
      <c r="L56" s="31"/>
      <c r="M56" s="31"/>
      <c r="N56" s="31"/>
      <c r="O56" s="31"/>
    </row>
    <row r="57" spans="1:15" ht="132" customHeight="1" x14ac:dyDescent="0.2">
      <c r="A57" s="4" t="s">
        <v>0</v>
      </c>
      <c r="B57" s="5" t="s">
        <v>1</v>
      </c>
      <c r="C57" s="5" t="s">
        <v>2</v>
      </c>
      <c r="D57" s="5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  <c r="K57" s="5" t="s">
        <v>10</v>
      </c>
      <c r="L57" s="6" t="s">
        <v>11</v>
      </c>
      <c r="M57" s="6" t="s">
        <v>12</v>
      </c>
      <c r="N57" s="6" t="s">
        <v>13</v>
      </c>
      <c r="O57" s="7" t="s">
        <v>14</v>
      </c>
    </row>
    <row r="58" spans="1:15" ht="12.75" customHeight="1" x14ac:dyDescent="0.2">
      <c r="A58" s="8" t="s">
        <v>15</v>
      </c>
      <c r="B58" s="53"/>
      <c r="C58" s="53"/>
      <c r="D58" s="36"/>
      <c r="E58" s="36"/>
      <c r="F58" s="36"/>
      <c r="G58" s="57"/>
      <c r="H58" s="36"/>
      <c r="I58" s="36"/>
      <c r="J58" s="36"/>
      <c r="K58" s="36"/>
      <c r="L58" s="37">
        <f>((F58)/(E58+F58+(Jan!E58+Fev!E58+Mar!E58)))</f>
        <v>0</v>
      </c>
      <c r="M58" s="37">
        <f t="shared" ref="M58:M88" si="0">IF(D58=0,0%,(J58)/D58)</f>
        <v>0</v>
      </c>
      <c r="N58" s="37">
        <f t="shared" ref="N58:N88" si="1">IF(D58=0,0%,(E58)/D58)</f>
        <v>0</v>
      </c>
      <c r="O58" s="38" t="s">
        <v>16</v>
      </c>
    </row>
    <row r="59" spans="1:15" ht="17.25" customHeight="1" x14ac:dyDescent="0.2">
      <c r="A59" s="8" t="s">
        <v>17</v>
      </c>
      <c r="B59" s="53"/>
      <c r="C59" s="53"/>
      <c r="D59" s="36"/>
      <c r="E59" s="36"/>
      <c r="F59" s="36"/>
      <c r="G59" s="57"/>
      <c r="H59" s="36"/>
      <c r="I59" s="36"/>
      <c r="J59" s="36"/>
      <c r="K59" s="36"/>
      <c r="L59" s="37">
        <f>((F59)/(E59+F59+(Jan!E59+Fev!E59+Mar!E59)))</f>
        <v>0</v>
      </c>
      <c r="M59" s="37">
        <f t="shared" si="0"/>
        <v>0</v>
      </c>
      <c r="N59" s="37">
        <f t="shared" si="1"/>
        <v>0</v>
      </c>
      <c r="O59" s="38">
        <f t="shared" ref="O59:O60" si="2">IF(J59=0,0%,I59/J59)</f>
        <v>0</v>
      </c>
    </row>
    <row r="60" spans="1:15" ht="17.25" customHeight="1" x14ac:dyDescent="0.2">
      <c r="A60" s="8" t="s">
        <v>18</v>
      </c>
      <c r="B60" s="53"/>
      <c r="C60" s="53"/>
      <c r="D60" s="36"/>
      <c r="E60" s="36"/>
      <c r="F60" s="36"/>
      <c r="G60" s="57"/>
      <c r="H60" s="36"/>
      <c r="I60" s="36"/>
      <c r="J60" s="36"/>
      <c r="K60" s="36"/>
      <c r="L60" s="37">
        <f>((F60)/(E60+F60+(Jan!E60+Fev!E60+Mar!E60)))</f>
        <v>0</v>
      </c>
      <c r="M60" s="37">
        <f t="shared" si="0"/>
        <v>0</v>
      </c>
      <c r="N60" s="37">
        <f t="shared" si="1"/>
        <v>0</v>
      </c>
      <c r="O60" s="38">
        <f t="shared" si="2"/>
        <v>0</v>
      </c>
    </row>
    <row r="61" spans="1:15" ht="12.75" customHeight="1" x14ac:dyDescent="0.2">
      <c r="A61" s="8" t="s">
        <v>19</v>
      </c>
      <c r="B61" s="53"/>
      <c r="C61" s="53"/>
      <c r="D61" s="36"/>
      <c r="E61" s="36"/>
      <c r="F61" s="36"/>
      <c r="G61" s="57"/>
      <c r="H61" s="36"/>
      <c r="I61" s="36"/>
      <c r="J61" s="36"/>
      <c r="K61" s="36"/>
      <c r="L61" s="37">
        <f>((F61)/(E61+F61+(Jan!E61+Fev!E61+Mar!E61)))</f>
        <v>0</v>
      </c>
      <c r="M61" s="37">
        <f t="shared" si="0"/>
        <v>0</v>
      </c>
      <c r="N61" s="37">
        <f t="shared" si="1"/>
        <v>0</v>
      </c>
      <c r="O61" s="38" t="s">
        <v>16</v>
      </c>
    </row>
    <row r="62" spans="1:15" ht="17.25" customHeight="1" x14ac:dyDescent="0.2">
      <c r="A62" s="8" t="s">
        <v>20</v>
      </c>
      <c r="B62" s="53"/>
      <c r="C62" s="53"/>
      <c r="D62" s="36"/>
      <c r="E62" s="36"/>
      <c r="F62" s="36"/>
      <c r="G62" s="57"/>
      <c r="H62" s="36"/>
      <c r="I62" s="36"/>
      <c r="J62" s="36"/>
      <c r="K62" s="36"/>
      <c r="L62" s="37">
        <f>((F62)/(E62+F62+(Jan!E62+Fev!E62+Mar!E62)))</f>
        <v>0</v>
      </c>
      <c r="M62" s="37">
        <f t="shared" si="0"/>
        <v>0</v>
      </c>
      <c r="N62" s="37">
        <f t="shared" si="1"/>
        <v>0</v>
      </c>
      <c r="O62" s="38" t="s">
        <v>16</v>
      </c>
    </row>
    <row r="63" spans="1:15" ht="17.25" customHeight="1" x14ac:dyDescent="0.2">
      <c r="A63" s="8" t="s">
        <v>21</v>
      </c>
      <c r="B63" s="53"/>
      <c r="C63" s="53"/>
      <c r="D63" s="36"/>
      <c r="E63" s="36"/>
      <c r="F63" s="36"/>
      <c r="G63" s="57"/>
      <c r="H63" s="36"/>
      <c r="I63" s="36"/>
      <c r="J63" s="36"/>
      <c r="K63" s="36"/>
      <c r="L63" s="37">
        <f>((F63)/(E63+F63+(Jan!E63+Fev!E63+Mar!E63)))</f>
        <v>0</v>
      </c>
      <c r="M63" s="37">
        <f t="shared" si="0"/>
        <v>0</v>
      </c>
      <c r="N63" s="37">
        <f t="shared" si="1"/>
        <v>0</v>
      </c>
      <c r="O63" s="38">
        <f t="shared" ref="O63:O64" si="3">IF(J63=0,0%,I63/J63)</f>
        <v>0</v>
      </c>
    </row>
    <row r="64" spans="1:15" ht="21.75" customHeight="1" x14ac:dyDescent="0.2">
      <c r="A64" s="8" t="s">
        <v>22</v>
      </c>
      <c r="B64" s="53"/>
      <c r="C64" s="53"/>
      <c r="D64" s="36"/>
      <c r="E64" s="36"/>
      <c r="F64" s="36"/>
      <c r="G64" s="57"/>
      <c r="H64" s="36"/>
      <c r="I64" s="36"/>
      <c r="J64" s="36"/>
      <c r="K64" s="36"/>
      <c r="L64" s="37">
        <f>((F64)/(E64+F64+(Jan!E64+Fev!E64+Mar!E64)))</f>
        <v>0</v>
      </c>
      <c r="M64" s="37">
        <f t="shared" si="0"/>
        <v>0</v>
      </c>
      <c r="N64" s="37">
        <f t="shared" si="1"/>
        <v>0</v>
      </c>
      <c r="O64" s="38">
        <f t="shared" si="3"/>
        <v>0</v>
      </c>
    </row>
    <row r="65" spans="1:15" ht="17.25" customHeight="1" x14ac:dyDescent="0.2">
      <c r="A65" s="8" t="s">
        <v>23</v>
      </c>
      <c r="B65" s="53"/>
      <c r="C65" s="53"/>
      <c r="D65" s="36"/>
      <c r="E65" s="36"/>
      <c r="F65" s="36"/>
      <c r="G65" s="57"/>
      <c r="H65" s="36"/>
      <c r="I65" s="36"/>
      <c r="J65" s="36"/>
      <c r="K65" s="36"/>
      <c r="L65" s="37">
        <f>((F65)/(E65+F65+(Jan!E65+Fev!E65+Mar!E65)))</f>
        <v>0</v>
      </c>
      <c r="M65" s="37">
        <f t="shared" si="0"/>
        <v>0</v>
      </c>
      <c r="N65" s="37">
        <f t="shared" si="1"/>
        <v>0</v>
      </c>
      <c r="O65" s="38" t="s">
        <v>16</v>
      </c>
    </row>
    <row r="66" spans="1:15" ht="12.75" customHeight="1" x14ac:dyDescent="0.2">
      <c r="A66" s="8" t="s">
        <v>24</v>
      </c>
      <c r="B66" s="53"/>
      <c r="C66" s="53"/>
      <c r="D66" s="36"/>
      <c r="E66" s="36"/>
      <c r="F66" s="36"/>
      <c r="G66" s="57"/>
      <c r="H66" s="36"/>
      <c r="I66" s="36"/>
      <c r="J66" s="36"/>
      <c r="K66" s="36"/>
      <c r="L66" s="37">
        <f>((F66)/(E66+F66+(Jan!E66+Fev!E66+Mar!E66)))</f>
        <v>0</v>
      </c>
      <c r="M66" s="37">
        <f t="shared" si="0"/>
        <v>0</v>
      </c>
      <c r="N66" s="37">
        <f t="shared" si="1"/>
        <v>0</v>
      </c>
      <c r="O66" s="38">
        <f t="shared" ref="O66:O67" si="4">IF(J66=0,0%,I66/J66)</f>
        <v>0</v>
      </c>
    </row>
    <row r="67" spans="1:15" ht="12.75" customHeight="1" x14ac:dyDescent="0.2">
      <c r="A67" s="8" t="s">
        <v>25</v>
      </c>
      <c r="B67" s="53"/>
      <c r="C67" s="53"/>
      <c r="D67" s="36"/>
      <c r="E67" s="36"/>
      <c r="F67" s="36"/>
      <c r="G67" s="57"/>
      <c r="H67" s="36"/>
      <c r="I67" s="36"/>
      <c r="J67" s="36"/>
      <c r="K67" s="36"/>
      <c r="L67" s="37">
        <f>((F67)/(E67+F67+(Jan!E67+Fev!E67+Mar!E67)))</f>
        <v>0</v>
      </c>
      <c r="M67" s="37">
        <f t="shared" si="0"/>
        <v>0</v>
      </c>
      <c r="N67" s="37">
        <f t="shared" si="1"/>
        <v>0</v>
      </c>
      <c r="O67" s="38">
        <f t="shared" si="4"/>
        <v>0</v>
      </c>
    </row>
    <row r="68" spans="1:15" ht="12.75" customHeight="1" x14ac:dyDescent="0.2">
      <c r="A68" s="12" t="s">
        <v>26</v>
      </c>
      <c r="B68" s="53"/>
      <c r="C68" s="53"/>
      <c r="D68" s="36"/>
      <c r="E68" s="36"/>
      <c r="F68" s="36"/>
      <c r="G68" s="57"/>
      <c r="H68" s="36"/>
      <c r="I68" s="36"/>
      <c r="J68" s="36"/>
      <c r="K68" s="36"/>
      <c r="L68" s="37">
        <f>((F68)/(E68+F68+(Jan!E68+Fev!E68+Mar!E68)))</f>
        <v>0</v>
      </c>
      <c r="M68" s="37">
        <f t="shared" si="0"/>
        <v>0</v>
      </c>
      <c r="N68" s="37">
        <f t="shared" si="1"/>
        <v>0</v>
      </c>
      <c r="O68" s="38" t="s">
        <v>16</v>
      </c>
    </row>
    <row r="69" spans="1:15" ht="17.25" customHeight="1" x14ac:dyDescent="0.2">
      <c r="A69" s="8" t="s">
        <v>27</v>
      </c>
      <c r="B69" s="53"/>
      <c r="C69" s="53"/>
      <c r="D69" s="36"/>
      <c r="E69" s="36"/>
      <c r="F69" s="36"/>
      <c r="G69" s="57"/>
      <c r="H69" s="36"/>
      <c r="I69" s="36"/>
      <c r="J69" s="36"/>
      <c r="K69" s="36"/>
      <c r="L69" s="37">
        <f>((F69)/(E69+F69+(Jan!E69+Fev!E69+Mar!E69)))</f>
        <v>0</v>
      </c>
      <c r="M69" s="37">
        <f t="shared" si="0"/>
        <v>0</v>
      </c>
      <c r="N69" s="37">
        <f t="shared" si="1"/>
        <v>0</v>
      </c>
      <c r="O69" s="38">
        <f t="shared" ref="O69:O81" si="5">IF(J69=0,0%,I69/J69)</f>
        <v>0</v>
      </c>
    </row>
    <row r="70" spans="1:15" ht="17.25" customHeight="1" x14ac:dyDescent="0.2">
      <c r="A70" s="8" t="s">
        <v>28</v>
      </c>
      <c r="B70" s="53"/>
      <c r="C70" s="53"/>
      <c r="D70" s="36"/>
      <c r="E70" s="36"/>
      <c r="F70" s="36"/>
      <c r="G70" s="57"/>
      <c r="H70" s="36"/>
      <c r="I70" s="36"/>
      <c r="J70" s="36"/>
      <c r="K70" s="36"/>
      <c r="L70" s="37">
        <f>((F70)/(E70+F70+(Jan!E70+Fev!E70+Mar!E70)))</f>
        <v>0</v>
      </c>
      <c r="M70" s="37">
        <f t="shared" si="0"/>
        <v>0</v>
      </c>
      <c r="N70" s="37">
        <f t="shared" si="1"/>
        <v>0</v>
      </c>
      <c r="O70" s="38">
        <f t="shared" si="5"/>
        <v>0</v>
      </c>
    </row>
    <row r="71" spans="1:15" ht="17.25" customHeight="1" x14ac:dyDescent="0.2">
      <c r="A71" s="8" t="s">
        <v>29</v>
      </c>
      <c r="B71" s="53"/>
      <c r="C71" s="53"/>
      <c r="D71" s="36"/>
      <c r="E71" s="36"/>
      <c r="F71" s="36"/>
      <c r="G71" s="57"/>
      <c r="H71" s="36"/>
      <c r="I71" s="36"/>
      <c r="J71" s="36"/>
      <c r="K71" s="36"/>
      <c r="L71" s="37">
        <f>((F71)/(E71+F71+(Jan!E71+Fev!E71+Mar!E71)))</f>
        <v>0</v>
      </c>
      <c r="M71" s="37">
        <f t="shared" si="0"/>
        <v>0</v>
      </c>
      <c r="N71" s="37">
        <f t="shared" si="1"/>
        <v>0</v>
      </c>
      <c r="O71" s="38">
        <f t="shared" si="5"/>
        <v>0</v>
      </c>
    </row>
    <row r="72" spans="1:15" ht="17.25" customHeight="1" x14ac:dyDescent="0.2">
      <c r="A72" s="8" t="s">
        <v>30</v>
      </c>
      <c r="B72" s="53"/>
      <c r="C72" s="53"/>
      <c r="D72" s="36"/>
      <c r="E72" s="36"/>
      <c r="F72" s="36"/>
      <c r="G72" s="57"/>
      <c r="H72" s="36"/>
      <c r="I72" s="36"/>
      <c r="J72" s="36"/>
      <c r="K72" s="36"/>
      <c r="L72" s="37">
        <f>((F72)/(E72+F72+(Jan!E72+Fev!E72+Mar!E72)))</f>
        <v>0</v>
      </c>
      <c r="M72" s="37">
        <f t="shared" si="0"/>
        <v>0</v>
      </c>
      <c r="N72" s="37">
        <f t="shared" si="1"/>
        <v>0</v>
      </c>
      <c r="O72" s="38">
        <f t="shared" si="5"/>
        <v>0</v>
      </c>
    </row>
    <row r="73" spans="1:15" ht="17.25" customHeight="1" x14ac:dyDescent="0.2">
      <c r="A73" s="8" t="s">
        <v>31</v>
      </c>
      <c r="B73" s="53"/>
      <c r="C73" s="53"/>
      <c r="D73" s="36"/>
      <c r="E73" s="36"/>
      <c r="F73" s="36"/>
      <c r="G73" s="57"/>
      <c r="H73" s="36"/>
      <c r="I73" s="36"/>
      <c r="J73" s="36"/>
      <c r="K73" s="36"/>
      <c r="L73" s="37">
        <f>((F73)/(E73+F73+(Jan!E73+Fev!E73+Mar!E73)))</f>
        <v>0</v>
      </c>
      <c r="M73" s="37">
        <f t="shared" si="0"/>
        <v>0</v>
      </c>
      <c r="N73" s="37">
        <f t="shared" si="1"/>
        <v>0</v>
      </c>
      <c r="O73" s="38">
        <f t="shared" si="5"/>
        <v>0</v>
      </c>
    </row>
    <row r="74" spans="1:15" ht="17.25" customHeight="1" x14ac:dyDescent="0.2">
      <c r="A74" s="8" t="s">
        <v>32</v>
      </c>
      <c r="B74" s="53"/>
      <c r="C74" s="53"/>
      <c r="D74" s="36"/>
      <c r="E74" s="36"/>
      <c r="F74" s="36"/>
      <c r="G74" s="57"/>
      <c r="H74" s="36"/>
      <c r="I74" s="36"/>
      <c r="J74" s="36"/>
      <c r="K74" s="36"/>
      <c r="L74" s="37">
        <f>((F74)/(E74+F74+(Jan!E74+Fev!E74+Mar!E74)))</f>
        <v>0</v>
      </c>
      <c r="M74" s="37">
        <f t="shared" si="0"/>
        <v>0</v>
      </c>
      <c r="N74" s="37">
        <f t="shared" si="1"/>
        <v>0</v>
      </c>
      <c r="O74" s="38">
        <f t="shared" si="5"/>
        <v>0</v>
      </c>
    </row>
    <row r="75" spans="1:15" ht="17.25" customHeight="1" x14ac:dyDescent="0.2">
      <c r="A75" s="13" t="s">
        <v>33</v>
      </c>
      <c r="B75" s="53"/>
      <c r="C75" s="53"/>
      <c r="D75" s="36"/>
      <c r="E75" s="36"/>
      <c r="F75" s="36"/>
      <c r="G75" s="36"/>
      <c r="H75" s="36"/>
      <c r="I75" s="36"/>
      <c r="J75" s="36"/>
      <c r="K75" s="36"/>
      <c r="L75" s="37">
        <f>((F75)/(E75+F75+(Jan!E75+Fev!E75+Mar!E75)))</f>
        <v>0</v>
      </c>
      <c r="M75" s="37">
        <f t="shared" si="0"/>
        <v>0</v>
      </c>
      <c r="N75" s="37">
        <f t="shared" si="1"/>
        <v>0</v>
      </c>
      <c r="O75" s="38">
        <f t="shared" si="5"/>
        <v>0</v>
      </c>
    </row>
    <row r="76" spans="1:15" ht="17.25" customHeight="1" x14ac:dyDescent="0.2">
      <c r="A76" s="13" t="s">
        <v>34</v>
      </c>
      <c r="B76" s="53"/>
      <c r="C76" s="53"/>
      <c r="D76" s="36"/>
      <c r="E76" s="36"/>
      <c r="F76" s="36"/>
      <c r="G76" s="36"/>
      <c r="H76" s="36"/>
      <c r="I76" s="36"/>
      <c r="J76" s="36"/>
      <c r="K76" s="36"/>
      <c r="L76" s="37">
        <f>((F76)/(E76+F76+(Jan!E76+Fev!E76+Mar!E76)))</f>
        <v>0</v>
      </c>
      <c r="M76" s="37">
        <f t="shared" si="0"/>
        <v>0</v>
      </c>
      <c r="N76" s="37">
        <f t="shared" si="1"/>
        <v>0</v>
      </c>
      <c r="O76" s="38">
        <f t="shared" si="5"/>
        <v>0</v>
      </c>
    </row>
    <row r="77" spans="1:15" ht="17.25" customHeight="1" x14ac:dyDescent="0.2">
      <c r="A77" s="13" t="s">
        <v>35</v>
      </c>
      <c r="B77" s="53"/>
      <c r="C77" s="53"/>
      <c r="D77" s="36"/>
      <c r="E77" s="36"/>
      <c r="F77" s="36"/>
      <c r="G77" s="36"/>
      <c r="H77" s="36"/>
      <c r="I77" s="36"/>
      <c r="J77" s="36"/>
      <c r="K77" s="36"/>
      <c r="L77" s="37">
        <f>((F77)/(E77+F77+(Jan!E77+Fev!E77+Mar!E77)))</f>
        <v>0</v>
      </c>
      <c r="M77" s="37">
        <f t="shared" si="0"/>
        <v>0</v>
      </c>
      <c r="N77" s="37">
        <f t="shared" si="1"/>
        <v>0</v>
      </c>
      <c r="O77" s="38">
        <f t="shared" si="5"/>
        <v>0</v>
      </c>
    </row>
    <row r="78" spans="1:15" ht="17.25" customHeight="1" x14ac:dyDescent="0.2">
      <c r="A78" s="13" t="s">
        <v>36</v>
      </c>
      <c r="B78" s="53"/>
      <c r="C78" s="53"/>
      <c r="D78" s="36"/>
      <c r="E78" s="36"/>
      <c r="F78" s="36"/>
      <c r="G78" s="36"/>
      <c r="H78" s="36"/>
      <c r="I78" s="36"/>
      <c r="J78" s="36"/>
      <c r="K78" s="36"/>
      <c r="L78" s="37">
        <f>((F78)/(E78+F78+(Jan!E78+Fev!E78+Mar!E78)))</f>
        <v>0</v>
      </c>
      <c r="M78" s="37">
        <f t="shared" si="0"/>
        <v>0</v>
      </c>
      <c r="N78" s="37">
        <f t="shared" si="1"/>
        <v>0</v>
      </c>
      <c r="O78" s="38">
        <f t="shared" si="5"/>
        <v>0</v>
      </c>
    </row>
    <row r="79" spans="1:15" ht="17.25" customHeight="1" x14ac:dyDescent="0.2">
      <c r="A79" s="13" t="s">
        <v>37</v>
      </c>
      <c r="B79" s="53"/>
      <c r="C79" s="53"/>
      <c r="D79" s="36"/>
      <c r="E79" s="36"/>
      <c r="F79" s="36"/>
      <c r="G79" s="36"/>
      <c r="H79" s="36"/>
      <c r="I79" s="36"/>
      <c r="J79" s="36"/>
      <c r="K79" s="36"/>
      <c r="L79" s="37">
        <f>((F79)/(E79+F79+(Jan!E79+Fev!E79+Mar!E79)))</f>
        <v>0</v>
      </c>
      <c r="M79" s="37">
        <f t="shared" si="0"/>
        <v>0</v>
      </c>
      <c r="N79" s="37">
        <f t="shared" si="1"/>
        <v>0</v>
      </c>
      <c r="O79" s="38">
        <f t="shared" si="5"/>
        <v>0</v>
      </c>
    </row>
    <row r="80" spans="1:15" ht="17.25" customHeight="1" x14ac:dyDescent="0.2">
      <c r="A80" s="13" t="s">
        <v>38</v>
      </c>
      <c r="B80" s="53"/>
      <c r="C80" s="53"/>
      <c r="D80" s="36"/>
      <c r="E80" s="36"/>
      <c r="F80" s="36"/>
      <c r="G80" s="36"/>
      <c r="H80" s="36"/>
      <c r="I80" s="36"/>
      <c r="J80" s="36"/>
      <c r="K80" s="36"/>
      <c r="L80" s="37">
        <f>((F80)/(E80+F80+(Jan!E80+Fev!E80+Mar!E80)))</f>
        <v>0</v>
      </c>
      <c r="M80" s="37">
        <f t="shared" si="0"/>
        <v>0</v>
      </c>
      <c r="N80" s="37">
        <f t="shared" si="1"/>
        <v>0</v>
      </c>
      <c r="O80" s="38">
        <f t="shared" si="5"/>
        <v>0</v>
      </c>
    </row>
    <row r="81" spans="1:15" ht="17.25" customHeight="1" x14ac:dyDescent="0.2">
      <c r="A81" s="13" t="s">
        <v>39</v>
      </c>
      <c r="B81" s="53"/>
      <c r="C81" s="53"/>
      <c r="D81" s="36"/>
      <c r="E81" s="36"/>
      <c r="F81" s="36"/>
      <c r="G81" s="36"/>
      <c r="H81" s="36"/>
      <c r="I81" s="36"/>
      <c r="J81" s="36"/>
      <c r="K81" s="36"/>
      <c r="L81" s="37">
        <f>((F81)/(E81+F81+(Jan!E81+Fev!E81+Mar!E81)))</f>
        <v>0</v>
      </c>
      <c r="M81" s="37">
        <f t="shared" si="0"/>
        <v>0</v>
      </c>
      <c r="N81" s="37">
        <f t="shared" si="1"/>
        <v>0</v>
      </c>
      <c r="O81" s="38">
        <f t="shared" si="5"/>
        <v>0</v>
      </c>
    </row>
    <row r="82" spans="1:15" ht="12.75" customHeight="1" x14ac:dyDescent="0.2">
      <c r="A82" s="13" t="s">
        <v>40</v>
      </c>
      <c r="B82" s="53"/>
      <c r="C82" s="53"/>
      <c r="D82" s="36"/>
      <c r="E82" s="36"/>
      <c r="F82" s="36"/>
      <c r="G82" s="36"/>
      <c r="H82" s="36"/>
      <c r="I82" s="36"/>
      <c r="J82" s="36"/>
      <c r="K82" s="36"/>
      <c r="L82" s="37">
        <f>((F82)/(E82+F82+(Jan!E82+Fev!E82+Mar!E82)))</f>
        <v>0</v>
      </c>
      <c r="M82" s="37">
        <f t="shared" si="0"/>
        <v>0</v>
      </c>
      <c r="N82" s="37">
        <f t="shared" si="1"/>
        <v>0</v>
      </c>
      <c r="O82" s="38" t="s">
        <v>16</v>
      </c>
    </row>
    <row r="83" spans="1:15" ht="12.75" customHeight="1" x14ac:dyDescent="0.2">
      <c r="A83" s="13" t="s">
        <v>41</v>
      </c>
      <c r="B83" s="53"/>
      <c r="C83" s="53"/>
      <c r="D83" s="36"/>
      <c r="E83" s="36"/>
      <c r="F83" s="36"/>
      <c r="G83" s="36"/>
      <c r="H83" s="36"/>
      <c r="I83" s="36"/>
      <c r="J83" s="36"/>
      <c r="K83" s="36"/>
      <c r="L83" s="37">
        <f>((F83)/(E83+F83+(Jan!E83+Fev!E83+Mar!E83)))</f>
        <v>0</v>
      </c>
      <c r="M83" s="37">
        <f t="shared" si="0"/>
        <v>0</v>
      </c>
      <c r="N83" s="37">
        <f t="shared" si="1"/>
        <v>0</v>
      </c>
      <c r="O83" s="38" t="s">
        <v>16</v>
      </c>
    </row>
    <row r="84" spans="1:15" ht="12.75" customHeight="1" x14ac:dyDescent="0.2">
      <c r="A84" s="13" t="s">
        <v>42</v>
      </c>
      <c r="B84" s="53"/>
      <c r="C84" s="53"/>
      <c r="D84" s="36"/>
      <c r="E84" s="36"/>
      <c r="F84" s="36"/>
      <c r="G84" s="36"/>
      <c r="H84" s="36"/>
      <c r="I84" s="36"/>
      <c r="J84" s="36"/>
      <c r="K84" s="36"/>
      <c r="L84" s="37">
        <f>((F84)/(E84+F84+(Jan!E84+Fev!E84+Mar!E84)))</f>
        <v>0</v>
      </c>
      <c r="M84" s="37">
        <f t="shared" si="0"/>
        <v>0</v>
      </c>
      <c r="N84" s="37">
        <f t="shared" si="1"/>
        <v>0</v>
      </c>
      <c r="O84" s="38" t="s">
        <v>16</v>
      </c>
    </row>
    <row r="85" spans="1:15" ht="12.75" customHeight="1" x14ac:dyDescent="0.2">
      <c r="A85" s="13" t="s">
        <v>43</v>
      </c>
      <c r="B85" s="53"/>
      <c r="C85" s="53"/>
      <c r="D85" s="36"/>
      <c r="E85" s="36"/>
      <c r="F85" s="36"/>
      <c r="G85" s="36"/>
      <c r="H85" s="36"/>
      <c r="I85" s="36"/>
      <c r="J85" s="36"/>
      <c r="K85" s="36"/>
      <c r="L85" s="37">
        <f>((F85)/(E85+F85+(Jan!E85+Fev!E85+Mar!E85)))</f>
        <v>0</v>
      </c>
      <c r="M85" s="37">
        <f t="shared" si="0"/>
        <v>0</v>
      </c>
      <c r="N85" s="37">
        <f t="shared" si="1"/>
        <v>0</v>
      </c>
      <c r="O85" s="38" t="s">
        <v>16</v>
      </c>
    </row>
    <row r="86" spans="1:15" ht="12.75" customHeight="1" x14ac:dyDescent="0.2">
      <c r="A86" s="13" t="s">
        <v>44</v>
      </c>
      <c r="B86" s="53"/>
      <c r="C86" s="53"/>
      <c r="D86" s="36"/>
      <c r="E86" s="36"/>
      <c r="F86" s="36"/>
      <c r="G86" s="36"/>
      <c r="H86" s="36"/>
      <c r="I86" s="36"/>
      <c r="J86" s="36"/>
      <c r="K86" s="36"/>
      <c r="L86" s="37">
        <f>((F86)/(E86+F86+(Jan!E86+Fev!E86+Mar!E86)))</f>
        <v>0</v>
      </c>
      <c r="M86" s="37">
        <f t="shared" si="0"/>
        <v>0</v>
      </c>
      <c r="N86" s="37">
        <f t="shared" si="1"/>
        <v>0</v>
      </c>
      <c r="O86" s="38" t="s">
        <v>16</v>
      </c>
    </row>
    <row r="87" spans="1:15" ht="12.75" customHeight="1" x14ac:dyDescent="0.2">
      <c r="A87" s="13" t="s">
        <v>45</v>
      </c>
      <c r="B87" s="53"/>
      <c r="C87" s="53"/>
      <c r="D87" s="36"/>
      <c r="E87" s="36"/>
      <c r="F87" s="36"/>
      <c r="G87" s="36"/>
      <c r="H87" s="36"/>
      <c r="I87" s="36"/>
      <c r="J87" s="36"/>
      <c r="K87" s="36"/>
      <c r="L87" s="37">
        <f>((F87)/(E87+F87+(Jan!E87+Fev!E87+Mar!E87)))</f>
        <v>0</v>
      </c>
      <c r="M87" s="37">
        <f t="shared" si="0"/>
        <v>0</v>
      </c>
      <c r="N87" s="37">
        <f t="shared" si="1"/>
        <v>0</v>
      </c>
      <c r="O87" s="38" t="s">
        <v>16</v>
      </c>
    </row>
    <row r="88" spans="1:15" ht="26.25" customHeight="1" x14ac:dyDescent="0.2">
      <c r="A88" s="13" t="s">
        <v>46</v>
      </c>
      <c r="B88" s="53"/>
      <c r="C88" s="53"/>
      <c r="D88" s="36"/>
      <c r="E88" s="36"/>
      <c r="F88" s="36"/>
      <c r="G88" s="36"/>
      <c r="H88" s="36"/>
      <c r="I88" s="36"/>
      <c r="J88" s="36"/>
      <c r="K88" s="36"/>
      <c r="L88" s="37">
        <f>((F88)/(E88+F88+(Jan!E88+Fev!E88+Mar!E88)))</f>
        <v>0</v>
      </c>
      <c r="M88" s="37">
        <f t="shared" si="0"/>
        <v>0</v>
      </c>
      <c r="N88" s="37">
        <f t="shared" si="1"/>
        <v>0</v>
      </c>
      <c r="O88" s="38" t="s">
        <v>16</v>
      </c>
    </row>
    <row r="89" spans="1:15" ht="105" customHeight="1" x14ac:dyDescent="0.2">
      <c r="A89" s="4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5</v>
      </c>
      <c r="G89" s="5" t="s">
        <v>6</v>
      </c>
      <c r="H89" s="5" t="s">
        <v>7</v>
      </c>
      <c r="I89" s="5" t="s">
        <v>8</v>
      </c>
      <c r="J89" s="5" t="s">
        <v>9</v>
      </c>
      <c r="K89" s="5" t="s">
        <v>10</v>
      </c>
      <c r="L89" s="6" t="s">
        <v>11</v>
      </c>
      <c r="M89" s="6" t="s">
        <v>12</v>
      </c>
      <c r="N89" s="6" t="s">
        <v>13</v>
      </c>
      <c r="O89" s="7" t="s">
        <v>14</v>
      </c>
    </row>
    <row r="90" spans="1:15" ht="21" customHeight="1" x14ac:dyDescent="0.2">
      <c r="A90" s="13" t="s">
        <v>48</v>
      </c>
      <c r="B90" s="53"/>
      <c r="C90" s="53"/>
      <c r="D90" s="36"/>
      <c r="E90" s="36"/>
      <c r="F90" s="36"/>
      <c r="G90" s="36"/>
      <c r="H90" s="36"/>
      <c r="I90" s="36"/>
      <c r="J90" s="36"/>
      <c r="K90" s="36"/>
      <c r="L90" s="37">
        <f>((F90)/(E90+F90+(Jan!E90+Fev!E90+Mar!E90)))</f>
        <v>0</v>
      </c>
      <c r="M90" s="37">
        <f t="shared" ref="M90:M122" si="6">IF(D90=0,0%,(J90)/D90)</f>
        <v>0</v>
      </c>
      <c r="N90" s="37">
        <f t="shared" ref="N90:N122" si="7">IF(D90=0,0%,(E90)/D90)</f>
        <v>0</v>
      </c>
      <c r="O90" s="38" t="s">
        <v>16</v>
      </c>
    </row>
    <row r="91" spans="1:15" ht="17.25" customHeight="1" x14ac:dyDescent="0.2">
      <c r="A91" s="13" t="s">
        <v>49</v>
      </c>
      <c r="B91" s="53"/>
      <c r="C91" s="53"/>
      <c r="D91" s="36"/>
      <c r="E91" s="36"/>
      <c r="F91" s="36"/>
      <c r="G91" s="36"/>
      <c r="H91" s="36"/>
      <c r="I91" s="36"/>
      <c r="J91" s="36"/>
      <c r="K91" s="36"/>
      <c r="L91" s="37">
        <f>((F91)/(E91+F91+(Jan!E91+Fev!E91+Mar!E91)))</f>
        <v>0</v>
      </c>
      <c r="M91" s="37">
        <f t="shared" si="6"/>
        <v>0</v>
      </c>
      <c r="N91" s="37">
        <f t="shared" si="7"/>
        <v>0</v>
      </c>
      <c r="O91" s="38">
        <f t="shared" ref="O91:O96" si="8">IF(J91=0,0%,I91/J91)</f>
        <v>0</v>
      </c>
    </row>
    <row r="92" spans="1:15" ht="17.25" customHeight="1" x14ac:dyDescent="0.2">
      <c r="A92" s="13" t="s">
        <v>50</v>
      </c>
      <c r="B92" s="53"/>
      <c r="C92" s="53"/>
      <c r="D92" s="36"/>
      <c r="E92" s="36"/>
      <c r="F92" s="36"/>
      <c r="G92" s="36"/>
      <c r="H92" s="36"/>
      <c r="I92" s="36"/>
      <c r="J92" s="36"/>
      <c r="K92" s="36"/>
      <c r="L92" s="37">
        <f>((F92)/(E92+F92+(Jan!E92+Fev!E92+Mar!E92)))</f>
        <v>0</v>
      </c>
      <c r="M92" s="37">
        <f t="shared" si="6"/>
        <v>0</v>
      </c>
      <c r="N92" s="37">
        <f t="shared" si="7"/>
        <v>0</v>
      </c>
      <c r="O92" s="38">
        <f t="shared" si="8"/>
        <v>0</v>
      </c>
    </row>
    <row r="93" spans="1:15" ht="17.25" customHeight="1" x14ac:dyDescent="0.2">
      <c r="A93" s="13" t="s">
        <v>51</v>
      </c>
      <c r="B93" s="53"/>
      <c r="C93" s="53"/>
      <c r="D93" s="36"/>
      <c r="E93" s="36"/>
      <c r="F93" s="36"/>
      <c r="G93" s="36"/>
      <c r="H93" s="36"/>
      <c r="I93" s="36"/>
      <c r="J93" s="36"/>
      <c r="K93" s="36"/>
      <c r="L93" s="37">
        <f>((F93)/(E93+F93+(Jan!E93+Fev!E93+Mar!E93)))</f>
        <v>0</v>
      </c>
      <c r="M93" s="37">
        <f t="shared" si="6"/>
        <v>0</v>
      </c>
      <c r="N93" s="37">
        <f t="shared" si="7"/>
        <v>0</v>
      </c>
      <c r="O93" s="38">
        <f t="shared" si="8"/>
        <v>0</v>
      </c>
    </row>
    <row r="94" spans="1:15" ht="17.25" customHeight="1" x14ac:dyDescent="0.2">
      <c r="A94" s="13" t="s">
        <v>52</v>
      </c>
      <c r="B94" s="53"/>
      <c r="C94" s="53"/>
      <c r="D94" s="36"/>
      <c r="E94" s="36"/>
      <c r="F94" s="36"/>
      <c r="G94" s="36"/>
      <c r="H94" s="36"/>
      <c r="I94" s="36"/>
      <c r="J94" s="36"/>
      <c r="K94" s="36"/>
      <c r="L94" s="37">
        <f>((F94)/(E94+F94+(Jan!E94+Fev!E94+Mar!E94)))</f>
        <v>0</v>
      </c>
      <c r="M94" s="37">
        <f t="shared" si="6"/>
        <v>0</v>
      </c>
      <c r="N94" s="37">
        <f t="shared" si="7"/>
        <v>0</v>
      </c>
      <c r="O94" s="38">
        <f t="shared" si="8"/>
        <v>0</v>
      </c>
    </row>
    <row r="95" spans="1:15" ht="17.25" customHeight="1" x14ac:dyDescent="0.2">
      <c r="A95" s="13" t="s">
        <v>53</v>
      </c>
      <c r="B95" s="53"/>
      <c r="C95" s="53"/>
      <c r="D95" s="36"/>
      <c r="E95" s="36"/>
      <c r="F95" s="36"/>
      <c r="G95" s="36"/>
      <c r="H95" s="36"/>
      <c r="I95" s="36"/>
      <c r="J95" s="36"/>
      <c r="K95" s="36"/>
      <c r="L95" s="37">
        <f>((F95)/(E95+F95+(Jan!E95+Fev!E95+Mar!E95)))</f>
        <v>0</v>
      </c>
      <c r="M95" s="37">
        <f t="shared" si="6"/>
        <v>0</v>
      </c>
      <c r="N95" s="37">
        <f t="shared" si="7"/>
        <v>0</v>
      </c>
      <c r="O95" s="38">
        <f t="shared" si="8"/>
        <v>0</v>
      </c>
    </row>
    <row r="96" spans="1:15" ht="17.25" customHeight="1" x14ac:dyDescent="0.2">
      <c r="A96" s="13" t="s">
        <v>54</v>
      </c>
      <c r="B96" s="53"/>
      <c r="C96" s="53"/>
      <c r="D96" s="36"/>
      <c r="E96" s="36"/>
      <c r="F96" s="36"/>
      <c r="G96" s="36"/>
      <c r="H96" s="36"/>
      <c r="I96" s="36"/>
      <c r="J96" s="36"/>
      <c r="K96" s="36"/>
      <c r="L96" s="37">
        <f>((F96)/(E96+F96+(Jan!E96+Fev!E96+Mar!E96)))</f>
        <v>0</v>
      </c>
      <c r="M96" s="37">
        <f t="shared" si="6"/>
        <v>0</v>
      </c>
      <c r="N96" s="37">
        <f t="shared" si="7"/>
        <v>0</v>
      </c>
      <c r="O96" s="38">
        <f t="shared" si="8"/>
        <v>0</v>
      </c>
    </row>
    <row r="97" spans="1:15" ht="21" customHeight="1" x14ac:dyDescent="0.2">
      <c r="A97" s="13" t="s">
        <v>55</v>
      </c>
      <c r="B97" s="53"/>
      <c r="C97" s="53"/>
      <c r="D97" s="36"/>
      <c r="E97" s="36"/>
      <c r="F97" s="36"/>
      <c r="G97" s="36"/>
      <c r="H97" s="36"/>
      <c r="I97" s="36"/>
      <c r="J97" s="36"/>
      <c r="K97" s="36"/>
      <c r="L97" s="37">
        <f>((F97)/(E97+F97+(Jan!E97+Fev!E97+Mar!E97)))</f>
        <v>0</v>
      </c>
      <c r="M97" s="37">
        <f t="shared" si="6"/>
        <v>0</v>
      </c>
      <c r="N97" s="37">
        <f t="shared" si="7"/>
        <v>0</v>
      </c>
      <c r="O97" s="38" t="s">
        <v>16</v>
      </c>
    </row>
    <row r="98" spans="1:15" ht="32.25" customHeight="1" x14ac:dyDescent="0.2">
      <c r="A98" s="13" t="s">
        <v>56</v>
      </c>
      <c r="B98" s="53"/>
      <c r="C98" s="53"/>
      <c r="D98" s="36"/>
      <c r="E98" s="36"/>
      <c r="F98" s="36"/>
      <c r="G98" s="36"/>
      <c r="H98" s="36"/>
      <c r="I98" s="36"/>
      <c r="J98" s="36"/>
      <c r="K98" s="36"/>
      <c r="L98" s="37">
        <f>((F98)/(E98+F98+(Jan!E98+Fev!E98+Mar!E98)))</f>
        <v>0</v>
      </c>
      <c r="M98" s="37">
        <f t="shared" si="6"/>
        <v>0</v>
      </c>
      <c r="N98" s="37">
        <f t="shared" si="7"/>
        <v>0</v>
      </c>
      <c r="O98" s="38">
        <f t="shared" ref="O98:O100" si="9">IF(J98=0,0%,I98/J98)</f>
        <v>0</v>
      </c>
    </row>
    <row r="99" spans="1:15" ht="18.75" customHeight="1" x14ac:dyDescent="0.2">
      <c r="A99" s="13" t="s">
        <v>57</v>
      </c>
      <c r="B99" s="53"/>
      <c r="C99" s="53"/>
      <c r="D99" s="36"/>
      <c r="E99" s="36"/>
      <c r="F99" s="36"/>
      <c r="G99" s="36"/>
      <c r="H99" s="36"/>
      <c r="I99" s="36"/>
      <c r="J99" s="36"/>
      <c r="K99" s="36"/>
      <c r="L99" s="37">
        <f>((F99)/(E99+F99+(Jan!E99+Fev!E99+Mar!E99)))</f>
        <v>0</v>
      </c>
      <c r="M99" s="37">
        <f t="shared" si="6"/>
        <v>0</v>
      </c>
      <c r="N99" s="37">
        <f t="shared" si="7"/>
        <v>0</v>
      </c>
      <c r="O99" s="38">
        <f t="shared" si="9"/>
        <v>0</v>
      </c>
    </row>
    <row r="100" spans="1:15" ht="12.75" customHeight="1" x14ac:dyDescent="0.2">
      <c r="A100" s="13" t="s">
        <v>58</v>
      </c>
      <c r="B100" s="53"/>
      <c r="C100" s="53"/>
      <c r="D100" s="36"/>
      <c r="E100" s="36"/>
      <c r="F100" s="36"/>
      <c r="G100" s="36"/>
      <c r="H100" s="36"/>
      <c r="I100" s="36"/>
      <c r="J100" s="36"/>
      <c r="K100" s="36"/>
      <c r="L100" s="37">
        <f>((F100)/(E100+F100+(Jan!E100+Fev!E100+Mar!E100)))</f>
        <v>0</v>
      </c>
      <c r="M100" s="37">
        <f t="shared" si="6"/>
        <v>0</v>
      </c>
      <c r="N100" s="37">
        <f t="shared" si="7"/>
        <v>0</v>
      </c>
      <c r="O100" s="38">
        <f t="shared" si="9"/>
        <v>0</v>
      </c>
    </row>
    <row r="101" spans="1:15" ht="12.75" customHeight="1" x14ac:dyDescent="0.2">
      <c r="A101" s="8" t="s">
        <v>59</v>
      </c>
      <c r="B101" s="53"/>
      <c r="C101" s="53"/>
      <c r="D101" s="36"/>
      <c r="E101" s="36"/>
      <c r="F101" s="36"/>
      <c r="G101" s="36"/>
      <c r="H101" s="36"/>
      <c r="I101" s="36"/>
      <c r="J101" s="36"/>
      <c r="K101" s="36"/>
      <c r="L101" s="37">
        <f>((F101)/(E101+F101+(Jan!E101+Fev!E101+Mar!E101)))</f>
        <v>0</v>
      </c>
      <c r="M101" s="37">
        <f t="shared" si="6"/>
        <v>0</v>
      </c>
      <c r="N101" s="37">
        <f t="shared" si="7"/>
        <v>0</v>
      </c>
      <c r="O101" s="38" t="s">
        <v>16</v>
      </c>
    </row>
    <row r="102" spans="1:15" ht="17.25" customHeight="1" x14ac:dyDescent="0.2">
      <c r="A102" s="8" t="s">
        <v>60</v>
      </c>
      <c r="B102" s="53"/>
      <c r="C102" s="53"/>
      <c r="D102" s="36"/>
      <c r="E102" s="36"/>
      <c r="F102" s="36"/>
      <c r="G102" s="36"/>
      <c r="H102" s="36"/>
      <c r="I102" s="36"/>
      <c r="J102" s="36"/>
      <c r="K102" s="36"/>
      <c r="L102" s="37">
        <f>((F102)/(E102+F102+(Jan!E102+Fev!E102+Mar!E102)))</f>
        <v>0</v>
      </c>
      <c r="M102" s="37">
        <f t="shared" si="6"/>
        <v>0</v>
      </c>
      <c r="N102" s="37">
        <f t="shared" si="7"/>
        <v>0</v>
      </c>
      <c r="O102" s="38" t="s">
        <v>16</v>
      </c>
    </row>
    <row r="103" spans="1:15" ht="17.25" customHeight="1" x14ac:dyDescent="0.2">
      <c r="A103" s="8" t="s">
        <v>61</v>
      </c>
      <c r="B103" s="53"/>
      <c r="C103" s="53"/>
      <c r="D103" s="36"/>
      <c r="E103" s="36"/>
      <c r="F103" s="36"/>
      <c r="G103" s="36"/>
      <c r="H103" s="36"/>
      <c r="I103" s="36"/>
      <c r="J103" s="36"/>
      <c r="K103" s="36"/>
      <c r="L103" s="37">
        <f>((F103)/(E103+F103+(Jan!E103+Fev!E103+Mar!E103)))</f>
        <v>0</v>
      </c>
      <c r="M103" s="37">
        <f t="shared" si="6"/>
        <v>0</v>
      </c>
      <c r="N103" s="37">
        <f t="shared" si="7"/>
        <v>0</v>
      </c>
      <c r="O103" s="38" t="s">
        <v>16</v>
      </c>
    </row>
    <row r="104" spans="1:15" ht="17.25" customHeight="1" x14ac:dyDescent="0.2">
      <c r="A104" s="8" t="s">
        <v>62</v>
      </c>
      <c r="B104" s="53"/>
      <c r="C104" s="53"/>
      <c r="D104" s="36"/>
      <c r="E104" s="36"/>
      <c r="F104" s="36"/>
      <c r="G104" s="36"/>
      <c r="H104" s="36"/>
      <c r="I104" s="36"/>
      <c r="J104" s="36"/>
      <c r="K104" s="36"/>
      <c r="L104" s="37">
        <f>((F104)/(E104+F104+(Jan!E104+Fev!E104+Mar!E104)))</f>
        <v>0</v>
      </c>
      <c r="M104" s="37">
        <f t="shared" si="6"/>
        <v>0</v>
      </c>
      <c r="N104" s="37">
        <f t="shared" si="7"/>
        <v>0</v>
      </c>
      <c r="O104" s="38" t="s">
        <v>16</v>
      </c>
    </row>
    <row r="105" spans="1:15" ht="12.75" customHeight="1" x14ac:dyDescent="0.2">
      <c r="A105" s="8" t="s">
        <v>63</v>
      </c>
      <c r="B105" s="53"/>
      <c r="C105" s="53"/>
      <c r="D105" s="36"/>
      <c r="E105" s="36"/>
      <c r="F105" s="36"/>
      <c r="G105" s="36"/>
      <c r="H105" s="36"/>
      <c r="I105" s="36"/>
      <c r="J105" s="36"/>
      <c r="K105" s="36"/>
      <c r="L105" s="37">
        <f>((F105)/(E105+F105+(Jan!E105+Fev!E105+Mar!E105)))</f>
        <v>0</v>
      </c>
      <c r="M105" s="37">
        <f t="shared" si="6"/>
        <v>0</v>
      </c>
      <c r="N105" s="37">
        <f t="shared" si="7"/>
        <v>0</v>
      </c>
      <c r="O105" s="38" t="s">
        <v>16</v>
      </c>
    </row>
    <row r="106" spans="1:15" ht="12.75" customHeight="1" x14ac:dyDescent="0.2">
      <c r="A106" s="8" t="s">
        <v>64</v>
      </c>
      <c r="B106" s="53"/>
      <c r="C106" s="53"/>
      <c r="D106" s="36"/>
      <c r="E106" s="36"/>
      <c r="F106" s="36"/>
      <c r="G106" s="36"/>
      <c r="H106" s="36"/>
      <c r="I106" s="36"/>
      <c r="J106" s="36"/>
      <c r="K106" s="36"/>
      <c r="L106" s="37">
        <f>((F106)/(E106+F106+(Jan!E106+Fev!E106+Mar!E106)))</f>
        <v>0</v>
      </c>
      <c r="M106" s="37">
        <f t="shared" si="6"/>
        <v>0</v>
      </c>
      <c r="N106" s="37">
        <f t="shared" si="7"/>
        <v>0</v>
      </c>
      <c r="O106" s="38" t="s">
        <v>16</v>
      </c>
    </row>
    <row r="107" spans="1:15" ht="12.75" customHeight="1" x14ac:dyDescent="0.2">
      <c r="A107" s="8" t="s">
        <v>65</v>
      </c>
      <c r="B107" s="53"/>
      <c r="C107" s="53"/>
      <c r="D107" s="36"/>
      <c r="E107" s="36"/>
      <c r="F107" s="36"/>
      <c r="G107" s="36"/>
      <c r="H107" s="36"/>
      <c r="I107" s="36"/>
      <c r="J107" s="36"/>
      <c r="K107" s="36"/>
      <c r="L107" s="37">
        <f>((F107)/(E107+F107+(Jan!E107+Fev!E107+Mar!E107)))</f>
        <v>0</v>
      </c>
      <c r="M107" s="37">
        <f t="shared" si="6"/>
        <v>0</v>
      </c>
      <c r="N107" s="37">
        <f t="shared" si="7"/>
        <v>0</v>
      </c>
      <c r="O107" s="38" t="s">
        <v>16</v>
      </c>
    </row>
    <row r="108" spans="1:15" ht="17.25" customHeight="1" x14ac:dyDescent="0.2">
      <c r="A108" s="8" t="s">
        <v>66</v>
      </c>
      <c r="B108" s="53"/>
      <c r="C108" s="53"/>
      <c r="D108" s="36"/>
      <c r="E108" s="36"/>
      <c r="F108" s="36"/>
      <c r="G108" s="36"/>
      <c r="H108" s="36"/>
      <c r="I108" s="36"/>
      <c r="J108" s="36"/>
      <c r="K108" s="36"/>
      <c r="L108" s="37">
        <f>((F108)/(E108+F108+(Jan!E108+Fev!E108+Mar!E108)))</f>
        <v>0</v>
      </c>
      <c r="M108" s="37">
        <f t="shared" si="6"/>
        <v>0</v>
      </c>
      <c r="N108" s="37">
        <f t="shared" si="7"/>
        <v>0</v>
      </c>
      <c r="O108" s="38" t="s">
        <v>16</v>
      </c>
    </row>
    <row r="109" spans="1:15" ht="21" customHeight="1" x14ac:dyDescent="0.2">
      <c r="A109" s="8" t="s">
        <v>67</v>
      </c>
      <c r="B109" s="53"/>
      <c r="C109" s="53"/>
      <c r="D109" s="36"/>
      <c r="E109" s="36"/>
      <c r="F109" s="36"/>
      <c r="G109" s="36"/>
      <c r="H109" s="36"/>
      <c r="I109" s="36"/>
      <c r="J109" s="36"/>
      <c r="K109" s="36"/>
      <c r="L109" s="37">
        <f>((F109)/(E109+F109+(Jan!E109+Fev!E109+Mar!E109)))</f>
        <v>0</v>
      </c>
      <c r="M109" s="37">
        <f t="shared" si="6"/>
        <v>0</v>
      </c>
      <c r="N109" s="37">
        <f t="shared" si="7"/>
        <v>0</v>
      </c>
      <c r="O109" s="38" t="s">
        <v>16</v>
      </c>
    </row>
    <row r="110" spans="1:15" ht="17.25" customHeight="1" x14ac:dyDescent="0.2">
      <c r="A110" s="8" t="s">
        <v>68</v>
      </c>
      <c r="B110" s="53"/>
      <c r="C110" s="53"/>
      <c r="D110" s="36"/>
      <c r="E110" s="36"/>
      <c r="F110" s="36"/>
      <c r="G110" s="36"/>
      <c r="H110" s="36"/>
      <c r="I110" s="36"/>
      <c r="J110" s="36"/>
      <c r="K110" s="36"/>
      <c r="L110" s="37">
        <f>((F110)/(E110+F110+(Jan!E110+Fev!E110+Mar!E110)))</f>
        <v>0</v>
      </c>
      <c r="M110" s="37">
        <f t="shared" si="6"/>
        <v>0</v>
      </c>
      <c r="N110" s="37">
        <f t="shared" si="7"/>
        <v>0</v>
      </c>
      <c r="O110" s="38" t="s">
        <v>16</v>
      </c>
    </row>
    <row r="111" spans="1:15" ht="21" customHeight="1" x14ac:dyDescent="0.2">
      <c r="A111" s="8" t="s">
        <v>69</v>
      </c>
      <c r="B111" s="53"/>
      <c r="C111" s="53"/>
      <c r="D111" s="36"/>
      <c r="E111" s="36"/>
      <c r="F111" s="36"/>
      <c r="G111" s="36"/>
      <c r="H111" s="36"/>
      <c r="I111" s="36"/>
      <c r="J111" s="36"/>
      <c r="K111" s="36"/>
      <c r="L111" s="37">
        <f>((F111)/(E111+F111+(Jan!E111+Fev!E111+Mar!E111)))</f>
        <v>0</v>
      </c>
      <c r="M111" s="37">
        <f t="shared" si="6"/>
        <v>0</v>
      </c>
      <c r="N111" s="37">
        <f t="shared" si="7"/>
        <v>0</v>
      </c>
      <c r="O111" s="38" t="s">
        <v>16</v>
      </c>
    </row>
    <row r="112" spans="1:15" ht="21.75" customHeight="1" x14ac:dyDescent="0.2">
      <c r="A112" s="8" t="s">
        <v>70</v>
      </c>
      <c r="B112" s="53"/>
      <c r="C112" s="53"/>
      <c r="D112" s="36"/>
      <c r="E112" s="36"/>
      <c r="F112" s="36"/>
      <c r="G112" s="36"/>
      <c r="H112" s="36"/>
      <c r="I112" s="36"/>
      <c r="J112" s="36"/>
      <c r="K112" s="36"/>
      <c r="L112" s="37">
        <f>((F112)/(E112+F112+(Jan!E112+Fev!E112+Mar!E112)))</f>
        <v>0</v>
      </c>
      <c r="M112" s="37">
        <f t="shared" si="6"/>
        <v>0</v>
      </c>
      <c r="N112" s="37">
        <f t="shared" si="7"/>
        <v>0</v>
      </c>
      <c r="O112" s="38" t="s">
        <v>16</v>
      </c>
    </row>
    <row r="113" spans="1:15" ht="21.75" customHeight="1" x14ac:dyDescent="0.2">
      <c r="A113" s="8" t="s">
        <v>71</v>
      </c>
      <c r="B113" s="53"/>
      <c r="C113" s="53"/>
      <c r="D113" s="36"/>
      <c r="E113" s="36"/>
      <c r="F113" s="36"/>
      <c r="G113" s="36"/>
      <c r="H113" s="36"/>
      <c r="I113" s="36"/>
      <c r="J113" s="36"/>
      <c r="K113" s="36"/>
      <c r="L113" s="37">
        <f>((F113)/(E113+F113+(Jan!E113+Fev!E113+Mar!E113)))</f>
        <v>0</v>
      </c>
      <c r="M113" s="37">
        <f t="shared" si="6"/>
        <v>0</v>
      </c>
      <c r="N113" s="37">
        <f t="shared" si="7"/>
        <v>0</v>
      </c>
      <c r="O113" s="38" t="s">
        <v>16</v>
      </c>
    </row>
    <row r="114" spans="1:15" ht="12.75" customHeight="1" x14ac:dyDescent="0.2">
      <c r="A114" s="8" t="s">
        <v>72</v>
      </c>
      <c r="B114" s="53"/>
      <c r="C114" s="53"/>
      <c r="D114" s="36"/>
      <c r="E114" s="36"/>
      <c r="F114" s="36"/>
      <c r="G114" s="36"/>
      <c r="H114" s="36"/>
      <c r="I114" s="36"/>
      <c r="J114" s="36"/>
      <c r="K114" s="36"/>
      <c r="L114" s="37">
        <f>((F114)/(E114+F114+(Jan!E114+Fev!E114+Mar!E114)))</f>
        <v>0</v>
      </c>
      <c r="M114" s="37">
        <f t="shared" si="6"/>
        <v>0</v>
      </c>
      <c r="N114" s="37">
        <f t="shared" si="7"/>
        <v>0</v>
      </c>
      <c r="O114" s="38" t="s">
        <v>16</v>
      </c>
    </row>
    <row r="115" spans="1:15" ht="17.25" customHeight="1" x14ac:dyDescent="0.2">
      <c r="A115" s="8" t="s">
        <v>73</v>
      </c>
      <c r="B115" s="53"/>
      <c r="C115" s="53"/>
      <c r="D115" s="57"/>
      <c r="E115" s="36"/>
      <c r="F115" s="36"/>
      <c r="G115" s="36"/>
      <c r="H115" s="36"/>
      <c r="I115" s="36"/>
      <c r="J115" s="36"/>
      <c r="K115" s="36"/>
      <c r="L115" s="37">
        <f>((F115)/(E115+F115+(Jan!E115+Fev!E115+Mar!E115)))</f>
        <v>0</v>
      </c>
      <c r="M115" s="37">
        <f t="shared" si="6"/>
        <v>0</v>
      </c>
      <c r="N115" s="37">
        <f t="shared" si="7"/>
        <v>0</v>
      </c>
      <c r="O115" s="38" t="s">
        <v>16</v>
      </c>
    </row>
    <row r="116" spans="1:15" ht="21.75" customHeight="1" x14ac:dyDescent="0.2">
      <c r="A116" s="8" t="s">
        <v>74</v>
      </c>
      <c r="B116" s="53"/>
      <c r="C116" s="53"/>
      <c r="D116" s="57"/>
      <c r="E116" s="36"/>
      <c r="F116" s="36"/>
      <c r="G116" s="36"/>
      <c r="H116" s="36"/>
      <c r="I116" s="36"/>
      <c r="J116" s="36"/>
      <c r="K116" s="36"/>
      <c r="L116" s="37">
        <f>((F116)/(E116+F116+(Jan!E116+Fev!E116+Mar!E116)))</f>
        <v>0</v>
      </c>
      <c r="M116" s="37">
        <f t="shared" si="6"/>
        <v>0</v>
      </c>
      <c r="N116" s="37">
        <f t="shared" si="7"/>
        <v>0</v>
      </c>
      <c r="O116" s="38" t="s">
        <v>16</v>
      </c>
    </row>
    <row r="117" spans="1:15" ht="21.75" customHeight="1" x14ac:dyDescent="0.2">
      <c r="A117" s="8" t="s">
        <v>75</v>
      </c>
      <c r="B117" s="53"/>
      <c r="C117" s="53"/>
      <c r="D117" s="57"/>
      <c r="E117" s="36"/>
      <c r="F117" s="36"/>
      <c r="G117" s="36"/>
      <c r="H117" s="36"/>
      <c r="I117" s="36"/>
      <c r="J117" s="36"/>
      <c r="K117" s="36"/>
      <c r="L117" s="37">
        <f>((F117)/(E117+F117+(Jan!E117+Fev!E117+Mar!E117)))</f>
        <v>0</v>
      </c>
      <c r="M117" s="37">
        <f t="shared" si="6"/>
        <v>0</v>
      </c>
      <c r="N117" s="37">
        <f t="shared" si="7"/>
        <v>0</v>
      </c>
      <c r="O117" s="38" t="s">
        <v>16</v>
      </c>
    </row>
    <row r="118" spans="1:15" ht="17.25" customHeight="1" x14ac:dyDescent="0.2">
      <c r="A118" s="8" t="s">
        <v>76</v>
      </c>
      <c r="B118" s="53"/>
      <c r="C118" s="53"/>
      <c r="D118" s="57"/>
      <c r="E118" s="36"/>
      <c r="F118" s="36"/>
      <c r="G118" s="36"/>
      <c r="H118" s="36"/>
      <c r="I118" s="36"/>
      <c r="J118" s="36"/>
      <c r="K118" s="36"/>
      <c r="L118" s="37">
        <f>((F118)/(E118+F118+(Jan!E118+Fev!E118+Mar!E118)))</f>
        <v>0</v>
      </c>
      <c r="M118" s="37">
        <f t="shared" si="6"/>
        <v>0</v>
      </c>
      <c r="N118" s="37">
        <f t="shared" si="7"/>
        <v>0</v>
      </c>
      <c r="O118" s="38">
        <f t="shared" ref="O118:O120" si="10">IF(J118=0,0%,I118/J118)</f>
        <v>0</v>
      </c>
    </row>
    <row r="119" spans="1:15" ht="17.25" customHeight="1" x14ac:dyDescent="0.2">
      <c r="A119" s="8" t="s">
        <v>77</v>
      </c>
      <c r="B119" s="53"/>
      <c r="C119" s="53"/>
      <c r="D119" s="57"/>
      <c r="E119" s="36"/>
      <c r="F119" s="36"/>
      <c r="G119" s="36"/>
      <c r="H119" s="36"/>
      <c r="I119" s="36"/>
      <c r="J119" s="36"/>
      <c r="K119" s="36"/>
      <c r="L119" s="37">
        <f>((F119)/(E119+F119+(Jan!E119+Fev!E119+Mar!E119)))</f>
        <v>0</v>
      </c>
      <c r="M119" s="37">
        <f t="shared" si="6"/>
        <v>0</v>
      </c>
      <c r="N119" s="37">
        <f t="shared" si="7"/>
        <v>0</v>
      </c>
      <c r="O119" s="38">
        <f t="shared" si="10"/>
        <v>0</v>
      </c>
    </row>
    <row r="120" spans="1:15" ht="17.25" customHeight="1" x14ac:dyDescent="0.2">
      <c r="A120" s="8" t="s">
        <v>78</v>
      </c>
      <c r="B120" s="53"/>
      <c r="C120" s="53"/>
      <c r="D120" s="57"/>
      <c r="E120" s="36"/>
      <c r="F120" s="36"/>
      <c r="G120" s="36"/>
      <c r="H120" s="36"/>
      <c r="I120" s="36"/>
      <c r="J120" s="36"/>
      <c r="K120" s="36"/>
      <c r="L120" s="37">
        <f>((F120)/(E120+F120+(Jan!E120+Fev!E120+Mar!E120)))</f>
        <v>0</v>
      </c>
      <c r="M120" s="37">
        <f t="shared" si="6"/>
        <v>0</v>
      </c>
      <c r="N120" s="37">
        <f t="shared" si="7"/>
        <v>0</v>
      </c>
      <c r="O120" s="38">
        <f t="shared" si="10"/>
        <v>0</v>
      </c>
    </row>
    <row r="121" spans="1:15" ht="17.25" customHeight="1" x14ac:dyDescent="0.2">
      <c r="A121" s="8" t="s">
        <v>79</v>
      </c>
      <c r="B121" s="53"/>
      <c r="C121" s="53"/>
      <c r="D121" s="57"/>
      <c r="E121" s="36"/>
      <c r="F121" s="36"/>
      <c r="G121" s="36"/>
      <c r="H121" s="36"/>
      <c r="I121" s="36"/>
      <c r="J121" s="36"/>
      <c r="K121" s="36"/>
      <c r="L121" s="37">
        <f>((F121)/(E121+F121+(Jan!E121+Fev!E121+Mar!E121)))</f>
        <v>0</v>
      </c>
      <c r="M121" s="37">
        <f t="shared" si="6"/>
        <v>0</v>
      </c>
      <c r="N121" s="37">
        <f t="shared" si="7"/>
        <v>0</v>
      </c>
      <c r="O121" s="38" t="s">
        <v>16</v>
      </c>
    </row>
    <row r="122" spans="1:15" ht="17.25" customHeight="1" x14ac:dyDescent="0.2">
      <c r="A122" s="14" t="s">
        <v>80</v>
      </c>
      <c r="B122" s="15">
        <f t="shared" ref="B122:K122" si="11">SUM(B58:B121)</f>
        <v>0</v>
      </c>
      <c r="C122" s="15">
        <f t="shared" si="11"/>
        <v>0</v>
      </c>
      <c r="D122" s="15">
        <f t="shared" si="11"/>
        <v>0</v>
      </c>
      <c r="E122" s="15">
        <f t="shared" si="11"/>
        <v>0</v>
      </c>
      <c r="F122" s="15">
        <f t="shared" si="11"/>
        <v>0</v>
      </c>
      <c r="G122" s="15">
        <f t="shared" si="11"/>
        <v>0</v>
      </c>
      <c r="H122" s="15">
        <f t="shared" si="11"/>
        <v>0</v>
      </c>
      <c r="I122" s="15">
        <f t="shared" si="11"/>
        <v>0</v>
      </c>
      <c r="J122" s="15">
        <f t="shared" si="11"/>
        <v>0</v>
      </c>
      <c r="K122" s="15">
        <f t="shared" si="11"/>
        <v>0</v>
      </c>
      <c r="L122" s="16">
        <f>((F122)/(E122+F122+(Jan!E122+Fev!E122+Mar!E122)))</f>
        <v>0</v>
      </c>
      <c r="M122" s="16">
        <f t="shared" si="6"/>
        <v>0</v>
      </c>
      <c r="N122" s="17">
        <f t="shared" si="7"/>
        <v>0</v>
      </c>
      <c r="O122" s="17">
        <f>IF(J122=0,0%,I122/J122)</f>
        <v>0</v>
      </c>
    </row>
    <row r="123" spans="1:15" ht="84.75" customHeight="1" x14ac:dyDescent="0.2">
      <c r="A123" s="4" t="s">
        <v>81</v>
      </c>
      <c r="B123" s="5" t="s">
        <v>1</v>
      </c>
      <c r="C123" s="5" t="s">
        <v>2</v>
      </c>
      <c r="D123" s="5" t="s">
        <v>3</v>
      </c>
      <c r="E123" s="5" t="s">
        <v>4</v>
      </c>
      <c r="F123" s="5" t="s">
        <v>5</v>
      </c>
      <c r="G123" s="5" t="s">
        <v>6</v>
      </c>
      <c r="H123" s="5" t="s">
        <v>7</v>
      </c>
      <c r="I123" s="5" t="s">
        <v>8</v>
      </c>
      <c r="J123" s="5" t="s">
        <v>9</v>
      </c>
      <c r="K123" s="5" t="s">
        <v>10</v>
      </c>
      <c r="L123" s="6" t="s">
        <v>11</v>
      </c>
      <c r="M123" s="6" t="s">
        <v>12</v>
      </c>
      <c r="N123" s="6" t="s">
        <v>13</v>
      </c>
      <c r="O123" s="7" t="s">
        <v>14</v>
      </c>
    </row>
    <row r="124" spans="1:15" ht="15.75" customHeight="1" x14ac:dyDescent="0.2">
      <c r="A124" s="8" t="s">
        <v>82</v>
      </c>
      <c r="B124" s="53"/>
      <c r="C124" s="53"/>
      <c r="D124" s="36"/>
      <c r="E124" s="36"/>
      <c r="F124" s="36"/>
      <c r="G124" s="36"/>
      <c r="H124" s="36"/>
      <c r="I124" s="53"/>
      <c r="J124" s="36"/>
      <c r="K124" s="36"/>
      <c r="L124" s="37">
        <f>((F124)/(E124+F124+(Jan!E124+Fev!E124+Mar!E124)))</f>
        <v>0</v>
      </c>
      <c r="M124" s="37">
        <f t="shared" ref="M124:M162" si="12">IF(D124=0,0%,(J124)/D124)</f>
        <v>0</v>
      </c>
      <c r="N124" s="37">
        <f t="shared" ref="N124:N162" si="13">IF(D124=0,0%,(E124)/D124)</f>
        <v>0</v>
      </c>
      <c r="O124" s="38">
        <f t="shared" ref="O124:O139" si="14">IF(J124=0,0%,I124/J124)</f>
        <v>0</v>
      </c>
    </row>
    <row r="125" spans="1:15" ht="15.75" customHeight="1" x14ac:dyDescent="0.2">
      <c r="A125" s="8" t="s">
        <v>83</v>
      </c>
      <c r="B125" s="53"/>
      <c r="C125" s="53"/>
      <c r="D125" s="36"/>
      <c r="E125" s="36"/>
      <c r="F125" s="36"/>
      <c r="G125" s="36"/>
      <c r="H125" s="36"/>
      <c r="I125" s="53"/>
      <c r="J125" s="36"/>
      <c r="K125" s="36"/>
      <c r="L125" s="37">
        <f>((F125)/(E125+F125+(Jan!E125+Fev!E125+Mar!E125)))</f>
        <v>0</v>
      </c>
      <c r="M125" s="37">
        <f t="shared" si="12"/>
        <v>0</v>
      </c>
      <c r="N125" s="37">
        <f t="shared" si="13"/>
        <v>0</v>
      </c>
      <c r="O125" s="38">
        <f t="shared" si="14"/>
        <v>0</v>
      </c>
    </row>
    <row r="126" spans="1:15" ht="26.25" customHeight="1" x14ac:dyDescent="0.2">
      <c r="A126" s="8" t="s">
        <v>84</v>
      </c>
      <c r="B126" s="53"/>
      <c r="C126" s="53"/>
      <c r="D126" s="36"/>
      <c r="E126" s="36"/>
      <c r="F126" s="36"/>
      <c r="G126" s="36"/>
      <c r="H126" s="36"/>
      <c r="I126" s="53"/>
      <c r="J126" s="36"/>
      <c r="K126" s="36"/>
      <c r="L126" s="37">
        <f>((F126)/(E126+F126+(Jan!E126+Fev!E126+Mar!E126)))</f>
        <v>0</v>
      </c>
      <c r="M126" s="37">
        <f t="shared" si="12"/>
        <v>0</v>
      </c>
      <c r="N126" s="37">
        <f t="shared" si="13"/>
        <v>0</v>
      </c>
      <c r="O126" s="38">
        <f t="shared" si="14"/>
        <v>0</v>
      </c>
    </row>
    <row r="127" spans="1:15" ht="15.75" customHeight="1" x14ac:dyDescent="0.2">
      <c r="A127" s="8" t="s">
        <v>85</v>
      </c>
      <c r="B127" s="53"/>
      <c r="C127" s="53"/>
      <c r="D127" s="36"/>
      <c r="E127" s="36"/>
      <c r="F127" s="36"/>
      <c r="G127" s="36"/>
      <c r="H127" s="36"/>
      <c r="I127" s="53"/>
      <c r="J127" s="36"/>
      <c r="K127" s="36"/>
      <c r="L127" s="37">
        <f>((F127)/(E127+F127+(Jan!E127+Fev!E127+Mar!E127)))</f>
        <v>0</v>
      </c>
      <c r="M127" s="37">
        <f t="shared" si="12"/>
        <v>0</v>
      </c>
      <c r="N127" s="37">
        <f t="shared" si="13"/>
        <v>0</v>
      </c>
      <c r="O127" s="38">
        <f t="shared" si="14"/>
        <v>0</v>
      </c>
    </row>
    <row r="128" spans="1:15" ht="15.75" customHeight="1" x14ac:dyDescent="0.2">
      <c r="A128" s="8" t="s">
        <v>86</v>
      </c>
      <c r="B128" s="53"/>
      <c r="C128" s="53"/>
      <c r="D128" s="36"/>
      <c r="E128" s="36"/>
      <c r="F128" s="36"/>
      <c r="G128" s="36"/>
      <c r="H128" s="36"/>
      <c r="I128" s="53"/>
      <c r="J128" s="36"/>
      <c r="K128" s="36"/>
      <c r="L128" s="37">
        <f>((F128)/(E128+F128+(Jan!E128+Fev!E128+Mar!E128)))</f>
        <v>0</v>
      </c>
      <c r="M128" s="37">
        <f t="shared" si="12"/>
        <v>0</v>
      </c>
      <c r="N128" s="37">
        <f t="shared" si="13"/>
        <v>0</v>
      </c>
      <c r="O128" s="38">
        <f t="shared" si="14"/>
        <v>0</v>
      </c>
    </row>
    <row r="129" spans="1:15" ht="15.75" customHeight="1" x14ac:dyDescent="0.2">
      <c r="A129" s="8" t="s">
        <v>87</v>
      </c>
      <c r="B129" s="53"/>
      <c r="C129" s="53"/>
      <c r="D129" s="36"/>
      <c r="E129" s="36"/>
      <c r="F129" s="36"/>
      <c r="G129" s="36"/>
      <c r="H129" s="36"/>
      <c r="I129" s="53"/>
      <c r="J129" s="36"/>
      <c r="K129" s="36"/>
      <c r="L129" s="37">
        <f>((F129)/(E129+F129+(Jan!E129+Fev!E129+Mar!E129)))</f>
        <v>0</v>
      </c>
      <c r="M129" s="37">
        <f t="shared" si="12"/>
        <v>0</v>
      </c>
      <c r="N129" s="37">
        <f t="shared" si="13"/>
        <v>0</v>
      </c>
      <c r="O129" s="38">
        <f t="shared" si="14"/>
        <v>0</v>
      </c>
    </row>
    <row r="130" spans="1:15" ht="15.75" customHeight="1" x14ac:dyDescent="0.2">
      <c r="A130" s="8" t="s">
        <v>88</v>
      </c>
      <c r="B130" s="53"/>
      <c r="C130" s="53"/>
      <c r="D130" s="36"/>
      <c r="E130" s="36"/>
      <c r="F130" s="36"/>
      <c r="G130" s="36"/>
      <c r="H130" s="36"/>
      <c r="I130" s="53"/>
      <c r="J130" s="36"/>
      <c r="K130" s="36"/>
      <c r="L130" s="37">
        <f>((F130)/(E130+F130+(Jan!E130+Fev!E130+Mar!E130)))</f>
        <v>0</v>
      </c>
      <c r="M130" s="37">
        <f t="shared" si="12"/>
        <v>0</v>
      </c>
      <c r="N130" s="37">
        <f t="shared" si="13"/>
        <v>0</v>
      </c>
      <c r="O130" s="38">
        <f t="shared" si="14"/>
        <v>0</v>
      </c>
    </row>
    <row r="131" spans="1:15" ht="15.75" customHeight="1" x14ac:dyDescent="0.2">
      <c r="A131" s="8" t="s">
        <v>89</v>
      </c>
      <c r="B131" s="53"/>
      <c r="C131" s="53"/>
      <c r="D131" s="36"/>
      <c r="E131" s="36"/>
      <c r="F131" s="36"/>
      <c r="G131" s="36"/>
      <c r="H131" s="36"/>
      <c r="I131" s="53"/>
      <c r="J131" s="36"/>
      <c r="K131" s="36"/>
      <c r="L131" s="37">
        <f>((F131)/(E131+F131+(Jan!E131+Fev!E131+Mar!E131)))</f>
        <v>0</v>
      </c>
      <c r="M131" s="37">
        <f t="shared" si="12"/>
        <v>0</v>
      </c>
      <c r="N131" s="37">
        <f t="shared" si="13"/>
        <v>0</v>
      </c>
      <c r="O131" s="38">
        <f t="shared" si="14"/>
        <v>0</v>
      </c>
    </row>
    <row r="132" spans="1:15" ht="15.75" customHeight="1" x14ac:dyDescent="0.2">
      <c r="A132" s="8" t="s">
        <v>90</v>
      </c>
      <c r="B132" s="53"/>
      <c r="C132" s="53"/>
      <c r="D132" s="36"/>
      <c r="E132" s="36"/>
      <c r="F132" s="36"/>
      <c r="G132" s="36"/>
      <c r="H132" s="36"/>
      <c r="I132" s="53"/>
      <c r="J132" s="36"/>
      <c r="K132" s="36"/>
      <c r="L132" s="37">
        <f>((F132)/(E132+F132+(Jan!E132+Fev!E132+Mar!E132)))</f>
        <v>0</v>
      </c>
      <c r="M132" s="37">
        <f t="shared" si="12"/>
        <v>0</v>
      </c>
      <c r="N132" s="37">
        <f t="shared" si="13"/>
        <v>0</v>
      </c>
      <c r="O132" s="38">
        <f t="shared" si="14"/>
        <v>0</v>
      </c>
    </row>
    <row r="133" spans="1:15" ht="17.25" customHeight="1" x14ac:dyDescent="0.2">
      <c r="A133" s="8" t="s">
        <v>91</v>
      </c>
      <c r="B133" s="53"/>
      <c r="C133" s="53"/>
      <c r="D133" s="36"/>
      <c r="E133" s="36"/>
      <c r="F133" s="36"/>
      <c r="G133" s="36"/>
      <c r="H133" s="36"/>
      <c r="I133" s="53"/>
      <c r="J133" s="36"/>
      <c r="K133" s="36"/>
      <c r="L133" s="37">
        <f>((F133)/(E133+F133+(Jan!E133+Fev!E133+Mar!E133)))</f>
        <v>0</v>
      </c>
      <c r="M133" s="37">
        <f t="shared" si="12"/>
        <v>0</v>
      </c>
      <c r="N133" s="37">
        <f t="shared" si="13"/>
        <v>0</v>
      </c>
      <c r="O133" s="38">
        <f t="shared" si="14"/>
        <v>0</v>
      </c>
    </row>
    <row r="134" spans="1:15" ht="20.25" customHeight="1" x14ac:dyDescent="0.2">
      <c r="A134" s="8" t="s">
        <v>92</v>
      </c>
      <c r="B134" s="53"/>
      <c r="C134" s="53"/>
      <c r="D134" s="36"/>
      <c r="E134" s="36"/>
      <c r="F134" s="36"/>
      <c r="G134" s="36"/>
      <c r="H134" s="36"/>
      <c r="I134" s="53"/>
      <c r="J134" s="36"/>
      <c r="K134" s="36"/>
      <c r="L134" s="37">
        <f>((F134)/(E134+F134+(Jan!E134+Fev!E134+Mar!E134)))</f>
        <v>0</v>
      </c>
      <c r="M134" s="37">
        <f t="shared" si="12"/>
        <v>0</v>
      </c>
      <c r="N134" s="37">
        <f t="shared" si="13"/>
        <v>0</v>
      </c>
      <c r="O134" s="38">
        <f t="shared" si="14"/>
        <v>0</v>
      </c>
    </row>
    <row r="135" spans="1:15" ht="20.25" customHeight="1" x14ac:dyDescent="0.2">
      <c r="A135" s="8" t="s">
        <v>93</v>
      </c>
      <c r="B135" s="53"/>
      <c r="C135" s="53"/>
      <c r="D135" s="36"/>
      <c r="E135" s="36"/>
      <c r="F135" s="36"/>
      <c r="G135" s="36"/>
      <c r="H135" s="36"/>
      <c r="I135" s="53"/>
      <c r="J135" s="36"/>
      <c r="K135" s="36"/>
      <c r="L135" s="37">
        <f>((F135)/(E135+F135+(Jan!E135+Fev!E135+Mar!E135)))</f>
        <v>0</v>
      </c>
      <c r="M135" s="37">
        <f t="shared" si="12"/>
        <v>0</v>
      </c>
      <c r="N135" s="37">
        <f t="shared" si="13"/>
        <v>0</v>
      </c>
      <c r="O135" s="38">
        <f t="shared" si="14"/>
        <v>0</v>
      </c>
    </row>
    <row r="136" spans="1:15" ht="15.75" customHeight="1" x14ac:dyDescent="0.2">
      <c r="A136" s="8" t="s">
        <v>94</v>
      </c>
      <c r="B136" s="53"/>
      <c r="C136" s="53"/>
      <c r="D136" s="36"/>
      <c r="E136" s="36"/>
      <c r="F136" s="36"/>
      <c r="G136" s="36"/>
      <c r="H136" s="36"/>
      <c r="I136" s="53"/>
      <c r="J136" s="36"/>
      <c r="K136" s="36"/>
      <c r="L136" s="37">
        <f>((F136)/(E136+F136+(Jan!E136+Fev!E136+Mar!E136)))</f>
        <v>0</v>
      </c>
      <c r="M136" s="37">
        <f t="shared" si="12"/>
        <v>0</v>
      </c>
      <c r="N136" s="37">
        <f t="shared" si="13"/>
        <v>0</v>
      </c>
      <c r="O136" s="38">
        <f t="shared" si="14"/>
        <v>0</v>
      </c>
    </row>
    <row r="137" spans="1:15" ht="12.75" customHeight="1" x14ac:dyDescent="0.2">
      <c r="A137" s="8" t="s">
        <v>95</v>
      </c>
      <c r="B137" s="53"/>
      <c r="C137" s="53"/>
      <c r="D137" s="36"/>
      <c r="E137" s="36"/>
      <c r="F137" s="36"/>
      <c r="G137" s="36"/>
      <c r="H137" s="36"/>
      <c r="I137" s="53"/>
      <c r="J137" s="36"/>
      <c r="K137" s="36"/>
      <c r="L137" s="37">
        <f>((F137)/(E137+F137+(Jan!E137+Fev!E137+Mar!E137)))</f>
        <v>0</v>
      </c>
      <c r="M137" s="37">
        <f t="shared" si="12"/>
        <v>0</v>
      </c>
      <c r="N137" s="37">
        <f t="shared" si="13"/>
        <v>0</v>
      </c>
      <c r="O137" s="38">
        <f t="shared" si="14"/>
        <v>0</v>
      </c>
    </row>
    <row r="138" spans="1:15" ht="19.5" customHeight="1" x14ac:dyDescent="0.2">
      <c r="A138" s="8" t="s">
        <v>96</v>
      </c>
      <c r="B138" s="53"/>
      <c r="C138" s="53"/>
      <c r="D138" s="36"/>
      <c r="E138" s="36"/>
      <c r="F138" s="36"/>
      <c r="G138" s="36"/>
      <c r="H138" s="36"/>
      <c r="I138" s="53"/>
      <c r="J138" s="36"/>
      <c r="K138" s="36"/>
      <c r="L138" s="37">
        <f>((F138)/(E138+F138+(Jan!E138+Fev!E138+Mar!E138)))</f>
        <v>0</v>
      </c>
      <c r="M138" s="37">
        <f t="shared" si="12"/>
        <v>0</v>
      </c>
      <c r="N138" s="37">
        <f t="shared" si="13"/>
        <v>0</v>
      </c>
      <c r="O138" s="38">
        <f t="shared" si="14"/>
        <v>0</v>
      </c>
    </row>
    <row r="139" spans="1:15" ht="20.25" customHeight="1" x14ac:dyDescent="0.2">
      <c r="A139" s="8" t="s">
        <v>97</v>
      </c>
      <c r="B139" s="53"/>
      <c r="C139" s="53"/>
      <c r="D139" s="36"/>
      <c r="E139" s="36"/>
      <c r="F139" s="36"/>
      <c r="G139" s="36"/>
      <c r="H139" s="36"/>
      <c r="I139" s="53"/>
      <c r="J139" s="36"/>
      <c r="K139" s="36"/>
      <c r="L139" s="37">
        <f>((F139)/(E139+F139+(Jan!E139+Fev!E139+Mar!E139)))</f>
        <v>0</v>
      </c>
      <c r="M139" s="37">
        <f t="shared" si="12"/>
        <v>0</v>
      </c>
      <c r="N139" s="37">
        <f t="shared" si="13"/>
        <v>0</v>
      </c>
      <c r="O139" s="38">
        <f t="shared" si="14"/>
        <v>0</v>
      </c>
    </row>
    <row r="140" spans="1:15" ht="20.25" customHeight="1" x14ac:dyDescent="0.2">
      <c r="A140" s="8" t="s">
        <v>98</v>
      </c>
      <c r="B140" s="53"/>
      <c r="C140" s="53"/>
      <c r="D140" s="36"/>
      <c r="E140" s="36"/>
      <c r="F140" s="36"/>
      <c r="G140" s="36"/>
      <c r="H140" s="36"/>
      <c r="I140" s="53"/>
      <c r="J140" s="36"/>
      <c r="K140" s="36"/>
      <c r="L140" s="37">
        <f>((F140)/(E140+F140+(Jan!E140+Fev!E140+Mar!E140)))</f>
        <v>0</v>
      </c>
      <c r="M140" s="37">
        <f t="shared" si="12"/>
        <v>0</v>
      </c>
      <c r="N140" s="37">
        <f t="shared" si="13"/>
        <v>0</v>
      </c>
      <c r="O140" s="38" t="s">
        <v>16</v>
      </c>
    </row>
    <row r="141" spans="1:15" ht="15.75" customHeight="1" x14ac:dyDescent="0.2">
      <c r="A141" s="8" t="s">
        <v>99</v>
      </c>
      <c r="B141" s="53"/>
      <c r="C141" s="53"/>
      <c r="D141" s="36"/>
      <c r="E141" s="36"/>
      <c r="F141" s="36"/>
      <c r="G141" s="36"/>
      <c r="H141" s="36"/>
      <c r="I141" s="53"/>
      <c r="J141" s="36"/>
      <c r="K141" s="36"/>
      <c r="L141" s="37">
        <f>((F141)/(E141+F141+(Jan!E141+Fev!E141+Mar!E141)))</f>
        <v>0</v>
      </c>
      <c r="M141" s="37">
        <f t="shared" si="12"/>
        <v>0</v>
      </c>
      <c r="N141" s="37">
        <f t="shared" si="13"/>
        <v>0</v>
      </c>
      <c r="O141" s="38">
        <f t="shared" ref="O141:O146" si="15">IF(J141=0,0%,I141/J141)</f>
        <v>0</v>
      </c>
    </row>
    <row r="142" spans="1:15" ht="15.75" customHeight="1" x14ac:dyDescent="0.2">
      <c r="A142" s="8" t="s">
        <v>100</v>
      </c>
      <c r="B142" s="53"/>
      <c r="C142" s="53"/>
      <c r="D142" s="36"/>
      <c r="E142" s="36"/>
      <c r="F142" s="36"/>
      <c r="G142" s="36"/>
      <c r="H142" s="36"/>
      <c r="I142" s="53"/>
      <c r="J142" s="36"/>
      <c r="K142" s="36"/>
      <c r="L142" s="37">
        <f>((F142)/(E142+F142+(Jan!E142+Fev!E142+Mar!E142)))</f>
        <v>0</v>
      </c>
      <c r="M142" s="37">
        <f t="shared" si="12"/>
        <v>0</v>
      </c>
      <c r="N142" s="37">
        <f t="shared" si="13"/>
        <v>0</v>
      </c>
      <c r="O142" s="38">
        <f t="shared" si="15"/>
        <v>0</v>
      </c>
    </row>
    <row r="143" spans="1:15" ht="15.75" customHeight="1" x14ac:dyDescent="0.2">
      <c r="A143" s="8" t="s">
        <v>101</v>
      </c>
      <c r="B143" s="53"/>
      <c r="C143" s="53"/>
      <c r="D143" s="36"/>
      <c r="E143" s="36"/>
      <c r="F143" s="36"/>
      <c r="G143" s="36"/>
      <c r="H143" s="36"/>
      <c r="I143" s="53"/>
      <c r="J143" s="36"/>
      <c r="K143" s="36"/>
      <c r="L143" s="37">
        <f>((F143)/(E143+F143+(Jan!E143+Fev!E143+Mar!E143)))</f>
        <v>0</v>
      </c>
      <c r="M143" s="37">
        <f t="shared" si="12"/>
        <v>0</v>
      </c>
      <c r="N143" s="37">
        <f t="shared" si="13"/>
        <v>0</v>
      </c>
      <c r="O143" s="38">
        <f t="shared" si="15"/>
        <v>0</v>
      </c>
    </row>
    <row r="144" spans="1:15" ht="15.75" customHeight="1" x14ac:dyDescent="0.2">
      <c r="A144" s="8" t="s">
        <v>102</v>
      </c>
      <c r="B144" s="53"/>
      <c r="C144" s="53"/>
      <c r="D144" s="36"/>
      <c r="E144" s="36"/>
      <c r="F144" s="36"/>
      <c r="G144" s="36"/>
      <c r="H144" s="36"/>
      <c r="I144" s="53"/>
      <c r="J144" s="36"/>
      <c r="K144" s="36"/>
      <c r="L144" s="37">
        <f>((F144)/(E144+F144+(Jan!E144+Fev!E144+Mar!E144)))</f>
        <v>0</v>
      </c>
      <c r="M144" s="37">
        <f t="shared" si="12"/>
        <v>0</v>
      </c>
      <c r="N144" s="37">
        <f t="shared" si="13"/>
        <v>0</v>
      </c>
      <c r="O144" s="38">
        <f t="shared" si="15"/>
        <v>0</v>
      </c>
    </row>
    <row r="145" spans="1:15" ht="15.75" customHeight="1" x14ac:dyDescent="0.2">
      <c r="A145" s="8" t="s">
        <v>103</v>
      </c>
      <c r="B145" s="53"/>
      <c r="C145" s="53"/>
      <c r="D145" s="36"/>
      <c r="E145" s="36"/>
      <c r="F145" s="36"/>
      <c r="G145" s="36"/>
      <c r="H145" s="36"/>
      <c r="I145" s="53"/>
      <c r="J145" s="36"/>
      <c r="K145" s="36"/>
      <c r="L145" s="37">
        <f>((F145)/(E145+F145+(Jan!E145+Fev!E145+Mar!E145)))</f>
        <v>0</v>
      </c>
      <c r="M145" s="37">
        <f t="shared" si="12"/>
        <v>0</v>
      </c>
      <c r="N145" s="37">
        <f t="shared" si="13"/>
        <v>0</v>
      </c>
      <c r="O145" s="38">
        <f t="shared" si="15"/>
        <v>0</v>
      </c>
    </row>
    <row r="146" spans="1:15" ht="15.75" customHeight="1" x14ac:dyDescent="0.2">
      <c r="A146" s="8" t="s">
        <v>104</v>
      </c>
      <c r="B146" s="53"/>
      <c r="C146" s="53"/>
      <c r="D146" s="36"/>
      <c r="E146" s="36"/>
      <c r="F146" s="36"/>
      <c r="G146" s="36"/>
      <c r="H146" s="36"/>
      <c r="I146" s="53"/>
      <c r="J146" s="36"/>
      <c r="K146" s="36"/>
      <c r="L146" s="37">
        <f>((F146)/(E146+F146+(Jan!E146+Fev!E146+Mar!E146)))</f>
        <v>0</v>
      </c>
      <c r="M146" s="37">
        <f t="shared" si="12"/>
        <v>0</v>
      </c>
      <c r="N146" s="37">
        <f t="shared" si="13"/>
        <v>0</v>
      </c>
      <c r="O146" s="38">
        <f t="shared" si="15"/>
        <v>0</v>
      </c>
    </row>
    <row r="147" spans="1:15" ht="15.75" customHeight="1" x14ac:dyDescent="0.2">
      <c r="A147" s="8" t="s">
        <v>105</v>
      </c>
      <c r="B147" s="53"/>
      <c r="C147" s="53"/>
      <c r="D147" s="36"/>
      <c r="E147" s="36"/>
      <c r="F147" s="36"/>
      <c r="G147" s="36"/>
      <c r="H147" s="36"/>
      <c r="I147" s="53"/>
      <c r="J147" s="36"/>
      <c r="K147" s="36"/>
      <c r="L147" s="37">
        <f>((F147)/(E147+F147+(Jan!E147+Fev!E147+Mar!E147)))</f>
        <v>0</v>
      </c>
      <c r="M147" s="37">
        <f t="shared" si="12"/>
        <v>0</v>
      </c>
      <c r="N147" s="37">
        <f t="shared" si="13"/>
        <v>0</v>
      </c>
      <c r="O147" s="38" t="s">
        <v>16</v>
      </c>
    </row>
    <row r="148" spans="1:15" ht="12.75" customHeight="1" x14ac:dyDescent="0.2">
      <c r="A148" s="8" t="s">
        <v>106</v>
      </c>
      <c r="B148" s="53"/>
      <c r="C148" s="53"/>
      <c r="D148" s="36"/>
      <c r="E148" s="36"/>
      <c r="F148" s="36"/>
      <c r="G148" s="36"/>
      <c r="H148" s="36"/>
      <c r="I148" s="53"/>
      <c r="J148" s="36"/>
      <c r="K148" s="36"/>
      <c r="L148" s="37">
        <f>((F148)/(E148+F148+(Jan!E148+Fev!E148+Mar!E148)))</f>
        <v>0</v>
      </c>
      <c r="M148" s="37">
        <f t="shared" si="12"/>
        <v>0</v>
      </c>
      <c r="N148" s="37">
        <f t="shared" si="13"/>
        <v>0</v>
      </c>
      <c r="O148" s="38">
        <f t="shared" ref="O148:O149" si="16">IF(J148=0,0%,I148/J148)</f>
        <v>0</v>
      </c>
    </row>
    <row r="149" spans="1:15" ht="18.75" customHeight="1" x14ac:dyDescent="0.2">
      <c r="A149" s="8" t="s">
        <v>107</v>
      </c>
      <c r="B149" s="53"/>
      <c r="C149" s="53"/>
      <c r="D149" s="36"/>
      <c r="E149" s="36"/>
      <c r="F149" s="36"/>
      <c r="G149" s="36"/>
      <c r="H149" s="36"/>
      <c r="I149" s="53"/>
      <c r="J149" s="36"/>
      <c r="K149" s="36"/>
      <c r="L149" s="37">
        <f>((F149)/(E149+F149+(Jan!E149+Fev!E149+Mar!E149)))</f>
        <v>0</v>
      </c>
      <c r="M149" s="37">
        <f t="shared" si="12"/>
        <v>0</v>
      </c>
      <c r="N149" s="37">
        <f t="shared" si="13"/>
        <v>0</v>
      </c>
      <c r="O149" s="38">
        <f t="shared" si="16"/>
        <v>0</v>
      </c>
    </row>
    <row r="150" spans="1:15" ht="12.75" customHeight="1" x14ac:dyDescent="0.2">
      <c r="A150" s="8" t="s">
        <v>108</v>
      </c>
      <c r="B150" s="53"/>
      <c r="C150" s="53"/>
      <c r="D150" s="36"/>
      <c r="E150" s="36"/>
      <c r="F150" s="36"/>
      <c r="G150" s="36"/>
      <c r="H150" s="36"/>
      <c r="I150" s="53"/>
      <c r="J150" s="36"/>
      <c r="K150" s="36"/>
      <c r="L150" s="37">
        <f>((F150)/(E150+F150+(Jan!E150+Fev!E150+Mar!E150)))</f>
        <v>0</v>
      </c>
      <c r="M150" s="37">
        <f t="shared" si="12"/>
        <v>0</v>
      </c>
      <c r="N150" s="37">
        <f t="shared" si="13"/>
        <v>0</v>
      </c>
      <c r="O150" s="38" t="s">
        <v>16</v>
      </c>
    </row>
    <row r="151" spans="1:15" ht="15.75" customHeight="1" x14ac:dyDescent="0.2">
      <c r="A151" s="8" t="s">
        <v>109</v>
      </c>
      <c r="B151" s="53"/>
      <c r="C151" s="53"/>
      <c r="D151" s="36"/>
      <c r="E151" s="36"/>
      <c r="F151" s="36"/>
      <c r="G151" s="36"/>
      <c r="H151" s="36"/>
      <c r="I151" s="53"/>
      <c r="J151" s="36"/>
      <c r="K151" s="36"/>
      <c r="L151" s="37">
        <f>((F151)/(E151+F151+(Jan!E151+Fev!E151+Mar!E151)))</f>
        <v>0</v>
      </c>
      <c r="M151" s="37">
        <f t="shared" si="12"/>
        <v>0</v>
      </c>
      <c r="N151" s="37">
        <f t="shared" si="13"/>
        <v>0</v>
      </c>
      <c r="O151" s="38">
        <f t="shared" ref="O151:O156" si="17">IF(J151=0,0%,I151/J151)</f>
        <v>0</v>
      </c>
    </row>
    <row r="152" spans="1:15" ht="15.75" customHeight="1" x14ac:dyDescent="0.2">
      <c r="A152" s="8" t="s">
        <v>110</v>
      </c>
      <c r="B152" s="53"/>
      <c r="C152" s="53"/>
      <c r="D152" s="36"/>
      <c r="E152" s="36"/>
      <c r="F152" s="36"/>
      <c r="G152" s="36"/>
      <c r="H152" s="36"/>
      <c r="I152" s="53"/>
      <c r="J152" s="36"/>
      <c r="K152" s="36"/>
      <c r="L152" s="37">
        <f>((F152)/(E152+F152+(Jan!E152+Fev!E152+Mar!E152)))</f>
        <v>0</v>
      </c>
      <c r="M152" s="37">
        <f t="shared" si="12"/>
        <v>0</v>
      </c>
      <c r="N152" s="37">
        <f t="shared" si="13"/>
        <v>0</v>
      </c>
      <c r="O152" s="38">
        <f t="shared" si="17"/>
        <v>0</v>
      </c>
    </row>
    <row r="153" spans="1:15" ht="15.75" customHeight="1" x14ac:dyDescent="0.2">
      <c r="A153" s="8" t="s">
        <v>111</v>
      </c>
      <c r="B153" s="53"/>
      <c r="C153" s="53"/>
      <c r="D153" s="36"/>
      <c r="E153" s="36"/>
      <c r="F153" s="36"/>
      <c r="G153" s="36"/>
      <c r="H153" s="36"/>
      <c r="I153" s="53"/>
      <c r="J153" s="36"/>
      <c r="K153" s="36"/>
      <c r="L153" s="37">
        <f>((F153)/(E153+F153+(Jan!E153+Fev!E153+Mar!E153)))</f>
        <v>0</v>
      </c>
      <c r="M153" s="37">
        <f t="shared" si="12"/>
        <v>0</v>
      </c>
      <c r="N153" s="37">
        <f t="shared" si="13"/>
        <v>0</v>
      </c>
      <c r="O153" s="38">
        <f t="shared" si="17"/>
        <v>0</v>
      </c>
    </row>
    <row r="154" spans="1:15" ht="24.75" customHeight="1" x14ac:dyDescent="0.2">
      <c r="A154" s="8" t="s">
        <v>112</v>
      </c>
      <c r="B154" s="53"/>
      <c r="C154" s="53"/>
      <c r="D154" s="36"/>
      <c r="E154" s="36"/>
      <c r="F154" s="36"/>
      <c r="G154" s="36"/>
      <c r="H154" s="36"/>
      <c r="I154" s="53"/>
      <c r="J154" s="36"/>
      <c r="K154" s="36"/>
      <c r="L154" s="37">
        <f>((F154)/(E154+F154+(Jan!E154+Fev!E154+Mar!E154)))</f>
        <v>0</v>
      </c>
      <c r="M154" s="37">
        <f t="shared" si="12"/>
        <v>0</v>
      </c>
      <c r="N154" s="37">
        <f t="shared" si="13"/>
        <v>0</v>
      </c>
      <c r="O154" s="38">
        <f t="shared" si="17"/>
        <v>0</v>
      </c>
    </row>
    <row r="155" spans="1:15" ht="24.75" customHeight="1" x14ac:dyDescent="0.2">
      <c r="A155" s="8" t="s">
        <v>113</v>
      </c>
      <c r="B155" s="53"/>
      <c r="C155" s="53"/>
      <c r="D155" s="36"/>
      <c r="E155" s="36"/>
      <c r="F155" s="36"/>
      <c r="G155" s="36"/>
      <c r="H155" s="36"/>
      <c r="I155" s="53"/>
      <c r="J155" s="36"/>
      <c r="K155" s="36"/>
      <c r="L155" s="37">
        <f>((F155)/(E155+F155+(Jan!E155+Fev!E155+Mar!E155)))</f>
        <v>0</v>
      </c>
      <c r="M155" s="37">
        <f t="shared" si="12"/>
        <v>0</v>
      </c>
      <c r="N155" s="37">
        <f t="shared" si="13"/>
        <v>0</v>
      </c>
      <c r="O155" s="38">
        <f t="shared" si="17"/>
        <v>0</v>
      </c>
    </row>
    <row r="156" spans="1:15" ht="24.75" customHeight="1" x14ac:dyDescent="0.2">
      <c r="A156" s="8" t="s">
        <v>114</v>
      </c>
      <c r="B156" s="53"/>
      <c r="C156" s="53"/>
      <c r="D156" s="36"/>
      <c r="E156" s="36"/>
      <c r="F156" s="36"/>
      <c r="G156" s="36"/>
      <c r="H156" s="36"/>
      <c r="I156" s="53"/>
      <c r="J156" s="36"/>
      <c r="K156" s="36"/>
      <c r="L156" s="37">
        <f>((F156)/(E156+F156+(Jan!E156+Fev!E156+Mar!E156)))</f>
        <v>0</v>
      </c>
      <c r="M156" s="37">
        <f t="shared" si="12"/>
        <v>0</v>
      </c>
      <c r="N156" s="37">
        <f t="shared" si="13"/>
        <v>0</v>
      </c>
      <c r="O156" s="38">
        <f t="shared" si="17"/>
        <v>0</v>
      </c>
    </row>
    <row r="157" spans="1:15" ht="24.75" customHeight="1" x14ac:dyDescent="0.2">
      <c r="A157" s="8" t="s">
        <v>115</v>
      </c>
      <c r="B157" s="53"/>
      <c r="C157" s="53"/>
      <c r="D157" s="36"/>
      <c r="E157" s="36"/>
      <c r="F157" s="36"/>
      <c r="G157" s="36"/>
      <c r="H157" s="36"/>
      <c r="I157" s="53"/>
      <c r="J157" s="36"/>
      <c r="K157" s="36"/>
      <c r="L157" s="37">
        <f>((F157)/(E157+F157+(Jan!E157+Fev!E157+Mar!E157)))</f>
        <v>0</v>
      </c>
      <c r="M157" s="37">
        <f t="shared" si="12"/>
        <v>0</v>
      </c>
      <c r="N157" s="37">
        <f t="shared" si="13"/>
        <v>0</v>
      </c>
      <c r="O157" s="38" t="s">
        <v>16</v>
      </c>
    </row>
    <row r="158" spans="1:15" ht="12.75" customHeight="1" x14ac:dyDescent="0.2">
      <c r="A158" s="8" t="s">
        <v>116</v>
      </c>
      <c r="B158" s="53"/>
      <c r="C158" s="53"/>
      <c r="D158" s="36"/>
      <c r="E158" s="36"/>
      <c r="F158" s="36"/>
      <c r="G158" s="36"/>
      <c r="H158" s="36"/>
      <c r="I158" s="53"/>
      <c r="J158" s="36"/>
      <c r="K158" s="36"/>
      <c r="L158" s="37">
        <f>((F158)/(E158+F158+(Jan!E158+Fev!E158+Mar!E158)))</f>
        <v>0</v>
      </c>
      <c r="M158" s="37">
        <f t="shared" si="12"/>
        <v>0</v>
      </c>
      <c r="N158" s="37">
        <f t="shared" si="13"/>
        <v>0</v>
      </c>
      <c r="O158" s="38">
        <f t="shared" ref="O158:O159" si="18">IF(J158=0,0%,I158/J158)</f>
        <v>0</v>
      </c>
    </row>
    <row r="159" spans="1:15" ht="21.75" customHeight="1" x14ac:dyDescent="0.2">
      <c r="A159" s="8" t="s">
        <v>117</v>
      </c>
      <c r="B159" s="53"/>
      <c r="C159" s="53"/>
      <c r="D159" s="36"/>
      <c r="E159" s="36"/>
      <c r="F159" s="36"/>
      <c r="G159" s="36"/>
      <c r="H159" s="36"/>
      <c r="I159" s="53"/>
      <c r="J159" s="36"/>
      <c r="K159" s="36"/>
      <c r="L159" s="37">
        <f>((F159)/(E159+F159+(Jan!E159+Fev!E159+Mar!E159)))</f>
        <v>0</v>
      </c>
      <c r="M159" s="37">
        <f t="shared" si="12"/>
        <v>0</v>
      </c>
      <c r="N159" s="37">
        <f t="shared" si="13"/>
        <v>0</v>
      </c>
      <c r="O159" s="38">
        <f t="shared" si="18"/>
        <v>0</v>
      </c>
    </row>
    <row r="160" spans="1:15" ht="22.5" customHeight="1" x14ac:dyDescent="0.2">
      <c r="A160" s="8" t="s">
        <v>118</v>
      </c>
      <c r="B160" s="53"/>
      <c r="C160" s="53"/>
      <c r="D160" s="36"/>
      <c r="E160" s="36"/>
      <c r="F160" s="36"/>
      <c r="G160" s="36"/>
      <c r="H160" s="36"/>
      <c r="I160" s="53"/>
      <c r="J160" s="36"/>
      <c r="K160" s="36"/>
      <c r="L160" s="37">
        <f>((F160)/(E160+F160+(Jan!E160+Fev!E160+Mar!E160)))</f>
        <v>0</v>
      </c>
      <c r="M160" s="37">
        <f t="shared" si="12"/>
        <v>0</v>
      </c>
      <c r="N160" s="37">
        <f t="shared" si="13"/>
        <v>0</v>
      </c>
      <c r="O160" s="38" t="s">
        <v>16</v>
      </c>
    </row>
    <row r="161" spans="1:15" ht="15.75" customHeight="1" x14ac:dyDescent="0.2">
      <c r="A161" s="8" t="s">
        <v>119</v>
      </c>
      <c r="B161" s="53"/>
      <c r="C161" s="53"/>
      <c r="D161" s="36"/>
      <c r="E161" s="36"/>
      <c r="F161" s="36"/>
      <c r="G161" s="36"/>
      <c r="H161" s="36"/>
      <c r="I161" s="53"/>
      <c r="J161" s="36"/>
      <c r="K161" s="36"/>
      <c r="L161" s="37">
        <f>((F161)/(E161+F161+(Jan!E161+Fev!E161+Mar!E161)))</f>
        <v>0</v>
      </c>
      <c r="M161" s="37">
        <f t="shared" si="12"/>
        <v>0</v>
      </c>
      <c r="N161" s="37">
        <f t="shared" si="13"/>
        <v>0</v>
      </c>
      <c r="O161" s="38">
        <f t="shared" ref="O161:O162" si="19">IF(J161=0,0%,I161/J161)</f>
        <v>0</v>
      </c>
    </row>
    <row r="162" spans="1:15" ht="17.25" customHeight="1" x14ac:dyDescent="0.2">
      <c r="A162" s="14" t="s">
        <v>120</v>
      </c>
      <c r="B162" s="15">
        <f t="shared" ref="B162:K162" si="20">SUM(B124:B161)</f>
        <v>0</v>
      </c>
      <c r="C162" s="15">
        <f t="shared" si="20"/>
        <v>0</v>
      </c>
      <c r="D162" s="15">
        <f t="shared" si="20"/>
        <v>0</v>
      </c>
      <c r="E162" s="15">
        <f t="shared" si="20"/>
        <v>0</v>
      </c>
      <c r="F162" s="15">
        <f t="shared" si="20"/>
        <v>0</v>
      </c>
      <c r="G162" s="15">
        <f t="shared" si="20"/>
        <v>0</v>
      </c>
      <c r="H162" s="15">
        <f t="shared" si="20"/>
        <v>0</v>
      </c>
      <c r="I162" s="15">
        <f t="shared" si="20"/>
        <v>0</v>
      </c>
      <c r="J162" s="15">
        <f t="shared" si="20"/>
        <v>0</v>
      </c>
      <c r="K162" s="15">
        <f t="shared" si="20"/>
        <v>0</v>
      </c>
      <c r="L162" s="16">
        <f>((F162)/(E162+F162+(Jan!E162+Fev!E162+Mar!E162)))</f>
        <v>0</v>
      </c>
      <c r="M162" s="16">
        <f t="shared" si="12"/>
        <v>0</v>
      </c>
      <c r="N162" s="17">
        <f t="shared" si="13"/>
        <v>0</v>
      </c>
      <c r="O162" s="17">
        <f t="shared" si="19"/>
        <v>0</v>
      </c>
    </row>
    <row r="163" spans="1:15" ht="132" customHeight="1" x14ac:dyDescent="0.2">
      <c r="A163" s="4" t="s">
        <v>121</v>
      </c>
      <c r="B163" s="5" t="s">
        <v>1</v>
      </c>
      <c r="C163" s="5" t="s">
        <v>2</v>
      </c>
      <c r="D163" s="5" t="s">
        <v>3</v>
      </c>
      <c r="E163" s="5" t="s">
        <v>4</v>
      </c>
      <c r="F163" s="5" t="s">
        <v>5</v>
      </c>
      <c r="G163" s="5" t="s">
        <v>6</v>
      </c>
      <c r="H163" s="5" t="s">
        <v>7</v>
      </c>
      <c r="I163" s="5" t="s">
        <v>8</v>
      </c>
      <c r="J163" s="5" t="s">
        <v>9</v>
      </c>
      <c r="K163" s="5" t="s">
        <v>10</v>
      </c>
      <c r="L163" s="6" t="s">
        <v>11</v>
      </c>
      <c r="M163" s="6" t="s">
        <v>12</v>
      </c>
      <c r="N163" s="6" t="s">
        <v>13</v>
      </c>
      <c r="O163" s="7" t="s">
        <v>14</v>
      </c>
    </row>
    <row r="164" spans="1:15" ht="17.25" customHeight="1" x14ac:dyDescent="0.2">
      <c r="A164" s="8" t="s">
        <v>122</v>
      </c>
      <c r="B164" s="53"/>
      <c r="C164" s="53"/>
      <c r="D164" s="36"/>
      <c r="E164" s="36"/>
      <c r="F164" s="36"/>
      <c r="G164" s="36"/>
      <c r="H164" s="36"/>
      <c r="I164" s="36"/>
      <c r="J164" s="36"/>
      <c r="K164" s="36"/>
      <c r="L164" s="37">
        <f>((F164)/(E164+F164+(Jan!E164+Fev!E164+Mar!E164)))</f>
        <v>0</v>
      </c>
      <c r="M164" s="37">
        <f t="shared" ref="M164:M193" si="21">IF(D164=0,0%,(J164)/D164)</f>
        <v>0</v>
      </c>
      <c r="N164" s="37">
        <f t="shared" ref="N164:N193" si="22">IF(D164=0,0%,(E164)/D164)</f>
        <v>0</v>
      </c>
      <c r="O164" s="38">
        <f t="shared" ref="O164:O193" si="23">IF(J164=0,0%,I164/J164)</f>
        <v>0</v>
      </c>
    </row>
    <row r="165" spans="1:15" ht="17.25" customHeight="1" x14ac:dyDescent="0.2">
      <c r="A165" s="8" t="s">
        <v>123</v>
      </c>
      <c r="B165" s="53"/>
      <c r="C165" s="53"/>
      <c r="D165" s="36"/>
      <c r="E165" s="36"/>
      <c r="F165" s="36"/>
      <c r="G165" s="36"/>
      <c r="H165" s="36"/>
      <c r="I165" s="36"/>
      <c r="J165" s="36"/>
      <c r="K165" s="36"/>
      <c r="L165" s="37">
        <f>((F165)/(E165+F165+(Jan!E165+Fev!E165+Mar!E165)))</f>
        <v>0</v>
      </c>
      <c r="M165" s="37">
        <f t="shared" si="21"/>
        <v>0</v>
      </c>
      <c r="N165" s="37">
        <f t="shared" si="22"/>
        <v>0</v>
      </c>
      <c r="O165" s="38">
        <f t="shared" si="23"/>
        <v>0</v>
      </c>
    </row>
    <row r="166" spans="1:15" ht="17.25" customHeight="1" x14ac:dyDescent="0.2">
      <c r="A166" s="8" t="s">
        <v>124</v>
      </c>
      <c r="B166" s="53"/>
      <c r="C166" s="53"/>
      <c r="D166" s="36"/>
      <c r="E166" s="36"/>
      <c r="F166" s="36"/>
      <c r="G166" s="36"/>
      <c r="H166" s="36"/>
      <c r="I166" s="36"/>
      <c r="J166" s="36"/>
      <c r="K166" s="36"/>
      <c r="L166" s="37">
        <f>((F166)/(E166+F166+(Jan!E166+Fev!E166+Mar!E166)))</f>
        <v>0</v>
      </c>
      <c r="M166" s="37">
        <f t="shared" si="21"/>
        <v>0</v>
      </c>
      <c r="N166" s="37">
        <f t="shared" si="22"/>
        <v>0</v>
      </c>
      <c r="O166" s="38">
        <f t="shared" si="23"/>
        <v>0</v>
      </c>
    </row>
    <row r="167" spans="1:15" ht="17.25" customHeight="1" x14ac:dyDescent="0.2">
      <c r="A167" s="8" t="s">
        <v>125</v>
      </c>
      <c r="B167" s="53"/>
      <c r="C167" s="53"/>
      <c r="D167" s="36"/>
      <c r="E167" s="36"/>
      <c r="F167" s="36"/>
      <c r="G167" s="36"/>
      <c r="H167" s="36"/>
      <c r="I167" s="36"/>
      <c r="J167" s="36"/>
      <c r="K167" s="36"/>
      <c r="L167" s="37">
        <f>((F167)/(E167+F167+(Jan!E167+Fev!E167+Mar!E167)))</f>
        <v>0</v>
      </c>
      <c r="M167" s="37">
        <f t="shared" si="21"/>
        <v>0</v>
      </c>
      <c r="N167" s="37">
        <f t="shared" si="22"/>
        <v>0</v>
      </c>
      <c r="O167" s="38">
        <f t="shared" si="23"/>
        <v>0</v>
      </c>
    </row>
    <row r="168" spans="1:15" ht="17.25" customHeight="1" x14ac:dyDescent="0.2">
      <c r="A168" s="8" t="s">
        <v>126</v>
      </c>
      <c r="B168" s="53"/>
      <c r="C168" s="53"/>
      <c r="D168" s="36"/>
      <c r="E168" s="36"/>
      <c r="F168" s="36"/>
      <c r="G168" s="36"/>
      <c r="H168" s="36"/>
      <c r="I168" s="36"/>
      <c r="J168" s="36"/>
      <c r="K168" s="36"/>
      <c r="L168" s="37">
        <f>((F168)/(E168+F168+(Jan!E168+Fev!E168+Mar!E168)))</f>
        <v>0</v>
      </c>
      <c r="M168" s="37">
        <f t="shared" si="21"/>
        <v>0</v>
      </c>
      <c r="N168" s="37">
        <f t="shared" si="22"/>
        <v>0</v>
      </c>
      <c r="O168" s="38">
        <f t="shared" si="23"/>
        <v>0</v>
      </c>
    </row>
    <row r="169" spans="1:15" ht="17.25" customHeight="1" x14ac:dyDescent="0.2">
      <c r="A169" s="8" t="s">
        <v>127</v>
      </c>
      <c r="B169" s="53"/>
      <c r="C169" s="53"/>
      <c r="D169" s="36"/>
      <c r="E169" s="36"/>
      <c r="F169" s="36"/>
      <c r="G169" s="36"/>
      <c r="H169" s="36"/>
      <c r="I169" s="36"/>
      <c r="J169" s="36"/>
      <c r="K169" s="36"/>
      <c r="L169" s="37">
        <f>((F169)/(E169+F169+(Jan!E169+Fev!E169+Mar!E169)))</f>
        <v>0</v>
      </c>
      <c r="M169" s="37">
        <f t="shared" si="21"/>
        <v>0</v>
      </c>
      <c r="N169" s="37">
        <f t="shared" si="22"/>
        <v>0</v>
      </c>
      <c r="O169" s="38">
        <f t="shared" si="23"/>
        <v>0</v>
      </c>
    </row>
    <row r="170" spans="1:15" ht="17.25" customHeight="1" x14ac:dyDescent="0.2">
      <c r="A170" s="8" t="s">
        <v>128</v>
      </c>
      <c r="B170" s="53"/>
      <c r="C170" s="53"/>
      <c r="D170" s="36"/>
      <c r="E170" s="36"/>
      <c r="F170" s="36"/>
      <c r="G170" s="36"/>
      <c r="H170" s="36"/>
      <c r="I170" s="36"/>
      <c r="J170" s="36"/>
      <c r="K170" s="36"/>
      <c r="L170" s="37">
        <f>((F170)/(E170+F170+(Jan!E170+Fev!E170+Mar!E170)))</f>
        <v>0</v>
      </c>
      <c r="M170" s="37">
        <f t="shared" si="21"/>
        <v>0</v>
      </c>
      <c r="N170" s="37">
        <f t="shared" si="22"/>
        <v>0</v>
      </c>
      <c r="O170" s="38">
        <f t="shared" si="23"/>
        <v>0</v>
      </c>
    </row>
    <row r="171" spans="1:15" ht="17.25" customHeight="1" x14ac:dyDescent="0.2">
      <c r="A171" s="8" t="s">
        <v>129</v>
      </c>
      <c r="B171" s="53"/>
      <c r="C171" s="53"/>
      <c r="D171" s="36"/>
      <c r="E171" s="36"/>
      <c r="F171" s="36"/>
      <c r="G171" s="36"/>
      <c r="H171" s="36"/>
      <c r="I171" s="36"/>
      <c r="J171" s="36"/>
      <c r="K171" s="36"/>
      <c r="L171" s="37">
        <f>((F171)/(E171+F171+(Jan!E171+Fev!E171+Mar!E171)))</f>
        <v>0</v>
      </c>
      <c r="M171" s="37">
        <f t="shared" si="21"/>
        <v>0</v>
      </c>
      <c r="N171" s="37">
        <f t="shared" si="22"/>
        <v>0</v>
      </c>
      <c r="O171" s="38">
        <f t="shared" si="23"/>
        <v>0</v>
      </c>
    </row>
    <row r="172" spans="1:15" ht="17.25" customHeight="1" x14ac:dyDescent="0.2">
      <c r="A172" s="8" t="s">
        <v>130</v>
      </c>
      <c r="B172" s="53"/>
      <c r="C172" s="53"/>
      <c r="D172" s="36"/>
      <c r="E172" s="36"/>
      <c r="F172" s="36"/>
      <c r="G172" s="36"/>
      <c r="H172" s="36"/>
      <c r="I172" s="36"/>
      <c r="J172" s="36"/>
      <c r="K172" s="36"/>
      <c r="L172" s="37">
        <f>((F172)/(E172+F172+(Jan!E172+Fev!E172+Mar!E172)))</f>
        <v>0</v>
      </c>
      <c r="M172" s="37">
        <f t="shared" si="21"/>
        <v>0</v>
      </c>
      <c r="N172" s="37">
        <f t="shared" si="22"/>
        <v>0</v>
      </c>
      <c r="O172" s="38">
        <f t="shared" si="23"/>
        <v>0</v>
      </c>
    </row>
    <row r="173" spans="1:15" ht="17.25" customHeight="1" x14ac:dyDescent="0.2">
      <c r="A173" s="8" t="s">
        <v>131</v>
      </c>
      <c r="B173" s="53"/>
      <c r="C173" s="53"/>
      <c r="D173" s="36"/>
      <c r="E173" s="36"/>
      <c r="F173" s="36"/>
      <c r="G173" s="36"/>
      <c r="H173" s="36"/>
      <c r="I173" s="36"/>
      <c r="J173" s="36"/>
      <c r="K173" s="36"/>
      <c r="L173" s="37">
        <f>((F173)/(E173+F173+(Jan!E173+Fev!E173+Mar!E173)))</f>
        <v>0</v>
      </c>
      <c r="M173" s="37">
        <f t="shared" si="21"/>
        <v>0</v>
      </c>
      <c r="N173" s="37">
        <f t="shared" si="22"/>
        <v>0</v>
      </c>
      <c r="O173" s="38">
        <f t="shared" si="23"/>
        <v>0</v>
      </c>
    </row>
    <row r="174" spans="1:15" ht="17.25" customHeight="1" x14ac:dyDescent="0.2">
      <c r="A174" s="8" t="s">
        <v>132</v>
      </c>
      <c r="B174" s="53"/>
      <c r="C174" s="53"/>
      <c r="D174" s="36"/>
      <c r="E174" s="36"/>
      <c r="F174" s="36"/>
      <c r="G174" s="36"/>
      <c r="H174" s="36"/>
      <c r="I174" s="36"/>
      <c r="J174" s="36"/>
      <c r="K174" s="36"/>
      <c r="L174" s="37">
        <f>((F174)/(E174+F174+(Jan!E174+Fev!E174+Mar!E174)))</f>
        <v>0</v>
      </c>
      <c r="M174" s="37">
        <f t="shared" si="21"/>
        <v>0</v>
      </c>
      <c r="N174" s="37">
        <f t="shared" si="22"/>
        <v>0</v>
      </c>
      <c r="O174" s="38">
        <f t="shared" si="23"/>
        <v>0</v>
      </c>
    </row>
    <row r="175" spans="1:15" ht="17.25" customHeight="1" x14ac:dyDescent="0.2">
      <c r="A175" s="8" t="s">
        <v>133</v>
      </c>
      <c r="B175" s="53"/>
      <c r="C175" s="53"/>
      <c r="D175" s="36"/>
      <c r="E175" s="36"/>
      <c r="F175" s="36"/>
      <c r="G175" s="36"/>
      <c r="H175" s="36"/>
      <c r="I175" s="36"/>
      <c r="J175" s="36"/>
      <c r="K175" s="36"/>
      <c r="L175" s="37">
        <f>((F175)/(E175+F175+(Jan!E175+Fev!E175+Mar!E175)))</f>
        <v>0</v>
      </c>
      <c r="M175" s="37">
        <f t="shared" si="21"/>
        <v>0</v>
      </c>
      <c r="N175" s="37">
        <f t="shared" si="22"/>
        <v>0</v>
      </c>
      <c r="O175" s="38">
        <f t="shared" si="23"/>
        <v>0</v>
      </c>
    </row>
    <row r="176" spans="1:15" ht="17.25" customHeight="1" x14ac:dyDescent="0.2">
      <c r="A176" s="8" t="s">
        <v>134</v>
      </c>
      <c r="B176" s="53"/>
      <c r="C176" s="53"/>
      <c r="D176" s="36"/>
      <c r="E176" s="36"/>
      <c r="F176" s="36"/>
      <c r="G176" s="36"/>
      <c r="H176" s="36"/>
      <c r="I176" s="36"/>
      <c r="J176" s="36"/>
      <c r="K176" s="36"/>
      <c r="L176" s="37">
        <f>((F176)/(E176+F176+(Jan!E176+Fev!E176+Mar!E176)))</f>
        <v>0</v>
      </c>
      <c r="M176" s="37">
        <f t="shared" si="21"/>
        <v>0</v>
      </c>
      <c r="N176" s="37">
        <f t="shared" si="22"/>
        <v>0</v>
      </c>
      <c r="O176" s="38">
        <f t="shared" si="23"/>
        <v>0</v>
      </c>
    </row>
    <row r="177" spans="1:15" ht="17.25" customHeight="1" x14ac:dyDescent="0.2">
      <c r="A177" s="8" t="s">
        <v>135</v>
      </c>
      <c r="B177" s="53"/>
      <c r="C177" s="53"/>
      <c r="D177" s="36"/>
      <c r="E177" s="36"/>
      <c r="F177" s="36"/>
      <c r="G177" s="36"/>
      <c r="H177" s="36"/>
      <c r="I177" s="36"/>
      <c r="J177" s="36"/>
      <c r="K177" s="36"/>
      <c r="L177" s="37">
        <f>((F177)/(E177+F177+(Jan!E177+Fev!E177+Mar!E177)))</f>
        <v>0</v>
      </c>
      <c r="M177" s="37">
        <f t="shared" si="21"/>
        <v>0</v>
      </c>
      <c r="N177" s="37">
        <f t="shared" si="22"/>
        <v>0</v>
      </c>
      <c r="O177" s="38">
        <f t="shared" si="23"/>
        <v>0</v>
      </c>
    </row>
    <row r="178" spans="1:15" ht="17.25" customHeight="1" x14ac:dyDescent="0.2">
      <c r="A178" s="8" t="s">
        <v>136</v>
      </c>
      <c r="B178" s="53"/>
      <c r="C178" s="53"/>
      <c r="D178" s="36"/>
      <c r="E178" s="36"/>
      <c r="F178" s="36"/>
      <c r="G178" s="36"/>
      <c r="H178" s="36"/>
      <c r="I178" s="36"/>
      <c r="J178" s="36"/>
      <c r="K178" s="36"/>
      <c r="L178" s="37">
        <f>((F178)/(E178+F178+(Jan!E178+Fev!E178+Mar!E178)))</f>
        <v>0</v>
      </c>
      <c r="M178" s="37">
        <f t="shared" si="21"/>
        <v>0</v>
      </c>
      <c r="N178" s="37">
        <f t="shared" si="22"/>
        <v>0</v>
      </c>
      <c r="O178" s="38">
        <f t="shared" si="23"/>
        <v>0</v>
      </c>
    </row>
    <row r="179" spans="1:15" ht="17.25" customHeight="1" x14ac:dyDescent="0.2">
      <c r="A179" s="8" t="s">
        <v>137</v>
      </c>
      <c r="B179" s="53"/>
      <c r="C179" s="53"/>
      <c r="D179" s="36"/>
      <c r="E179" s="36"/>
      <c r="F179" s="36"/>
      <c r="G179" s="36"/>
      <c r="H179" s="36"/>
      <c r="I179" s="36"/>
      <c r="J179" s="36"/>
      <c r="K179" s="36"/>
      <c r="L179" s="37">
        <f>((F179)/(E179+F179+(Jan!E179+Fev!E179+Mar!E179)))</f>
        <v>0</v>
      </c>
      <c r="M179" s="37">
        <f t="shared" si="21"/>
        <v>0</v>
      </c>
      <c r="N179" s="37">
        <f t="shared" si="22"/>
        <v>0</v>
      </c>
      <c r="O179" s="38">
        <f t="shared" si="23"/>
        <v>0</v>
      </c>
    </row>
    <row r="180" spans="1:15" ht="17.25" customHeight="1" x14ac:dyDescent="0.2">
      <c r="A180" s="8" t="s">
        <v>138</v>
      </c>
      <c r="B180" s="53"/>
      <c r="C180" s="53"/>
      <c r="D180" s="36"/>
      <c r="E180" s="36"/>
      <c r="F180" s="36"/>
      <c r="G180" s="36"/>
      <c r="H180" s="36"/>
      <c r="I180" s="36"/>
      <c r="J180" s="36"/>
      <c r="K180" s="36"/>
      <c r="L180" s="37">
        <f>((F180)/(E180+F180+(Jan!E180+Fev!E180+Mar!E180)))</f>
        <v>0</v>
      </c>
      <c r="M180" s="37">
        <f t="shared" si="21"/>
        <v>0</v>
      </c>
      <c r="N180" s="37">
        <f t="shared" si="22"/>
        <v>0</v>
      </c>
      <c r="O180" s="38">
        <f t="shared" si="23"/>
        <v>0</v>
      </c>
    </row>
    <row r="181" spans="1:15" ht="17.25" customHeight="1" x14ac:dyDescent="0.2">
      <c r="A181" s="8" t="s">
        <v>139</v>
      </c>
      <c r="B181" s="53"/>
      <c r="C181" s="53"/>
      <c r="D181" s="36"/>
      <c r="E181" s="36"/>
      <c r="F181" s="36"/>
      <c r="G181" s="36"/>
      <c r="H181" s="36"/>
      <c r="I181" s="36"/>
      <c r="J181" s="36"/>
      <c r="K181" s="36"/>
      <c r="L181" s="37">
        <f>((F181)/(E181+F181+(Jan!E181+Fev!E181+Mar!E181)))</f>
        <v>0</v>
      </c>
      <c r="M181" s="37">
        <f t="shared" si="21"/>
        <v>0</v>
      </c>
      <c r="N181" s="37">
        <f t="shared" si="22"/>
        <v>0</v>
      </c>
      <c r="O181" s="38">
        <f t="shared" si="23"/>
        <v>0</v>
      </c>
    </row>
    <row r="182" spans="1:15" ht="17.25" customHeight="1" x14ac:dyDescent="0.2">
      <c r="A182" s="8" t="s">
        <v>140</v>
      </c>
      <c r="B182" s="53"/>
      <c r="C182" s="53"/>
      <c r="D182" s="36"/>
      <c r="E182" s="36"/>
      <c r="F182" s="36"/>
      <c r="G182" s="36"/>
      <c r="H182" s="36"/>
      <c r="I182" s="36"/>
      <c r="J182" s="36"/>
      <c r="K182" s="36"/>
      <c r="L182" s="37">
        <f>((F182)/(E182+F182+(Jan!E182+Fev!E182+Mar!E182)))</f>
        <v>0</v>
      </c>
      <c r="M182" s="37">
        <f t="shared" si="21"/>
        <v>0</v>
      </c>
      <c r="N182" s="37">
        <f t="shared" si="22"/>
        <v>0</v>
      </c>
      <c r="O182" s="38">
        <f t="shared" si="23"/>
        <v>0</v>
      </c>
    </row>
    <row r="183" spans="1:15" ht="17.25" customHeight="1" x14ac:dyDescent="0.2">
      <c r="A183" s="8" t="s">
        <v>141</v>
      </c>
      <c r="B183" s="53"/>
      <c r="C183" s="53"/>
      <c r="D183" s="36"/>
      <c r="E183" s="36"/>
      <c r="F183" s="36"/>
      <c r="G183" s="36"/>
      <c r="H183" s="36"/>
      <c r="I183" s="36"/>
      <c r="J183" s="36"/>
      <c r="K183" s="36"/>
      <c r="L183" s="37">
        <f>((F183)/(E183+F183+(Jan!E183+Fev!E183+Mar!E183)))</f>
        <v>0</v>
      </c>
      <c r="M183" s="37">
        <f t="shared" si="21"/>
        <v>0</v>
      </c>
      <c r="N183" s="37">
        <f t="shared" si="22"/>
        <v>0</v>
      </c>
      <c r="O183" s="38">
        <f t="shared" si="23"/>
        <v>0</v>
      </c>
    </row>
    <row r="184" spans="1:15" ht="17.25" customHeight="1" x14ac:dyDescent="0.2">
      <c r="A184" s="8" t="s">
        <v>142</v>
      </c>
      <c r="B184" s="53"/>
      <c r="C184" s="53"/>
      <c r="D184" s="36"/>
      <c r="E184" s="36"/>
      <c r="F184" s="36"/>
      <c r="G184" s="36"/>
      <c r="H184" s="36"/>
      <c r="I184" s="36"/>
      <c r="J184" s="36"/>
      <c r="K184" s="36"/>
      <c r="L184" s="37">
        <f>((F184)/(E184+F184+(Jan!E184+Fev!E184+Mar!E184)))</f>
        <v>0</v>
      </c>
      <c r="M184" s="37">
        <f t="shared" si="21"/>
        <v>0</v>
      </c>
      <c r="N184" s="37">
        <f t="shared" si="22"/>
        <v>0</v>
      </c>
      <c r="O184" s="38">
        <f t="shared" si="23"/>
        <v>0</v>
      </c>
    </row>
    <row r="185" spans="1:15" ht="17.25" customHeight="1" x14ac:dyDescent="0.2">
      <c r="A185" s="8" t="s">
        <v>143</v>
      </c>
      <c r="B185" s="53"/>
      <c r="C185" s="53"/>
      <c r="D185" s="36"/>
      <c r="E185" s="36"/>
      <c r="F185" s="36"/>
      <c r="G185" s="36"/>
      <c r="H185" s="36"/>
      <c r="I185" s="36"/>
      <c r="J185" s="36"/>
      <c r="K185" s="36"/>
      <c r="L185" s="37">
        <f>((F185)/(E185+F185+(Jan!E185+Fev!E185+Mar!E185)))</f>
        <v>0</v>
      </c>
      <c r="M185" s="37">
        <f t="shared" si="21"/>
        <v>0</v>
      </c>
      <c r="N185" s="37">
        <f t="shared" si="22"/>
        <v>0</v>
      </c>
      <c r="O185" s="38">
        <f t="shared" si="23"/>
        <v>0</v>
      </c>
    </row>
    <row r="186" spans="1:15" ht="17.25" customHeight="1" x14ac:dyDescent="0.2">
      <c r="A186" s="8" t="s">
        <v>144</v>
      </c>
      <c r="B186" s="53"/>
      <c r="C186" s="53"/>
      <c r="D186" s="36"/>
      <c r="E186" s="36"/>
      <c r="F186" s="36"/>
      <c r="G186" s="36"/>
      <c r="H186" s="36"/>
      <c r="I186" s="36"/>
      <c r="J186" s="36"/>
      <c r="K186" s="36"/>
      <c r="L186" s="37">
        <f>((F186)/(E186+F186+(Jan!E186+Fev!E186+Mar!E186)))</f>
        <v>0</v>
      </c>
      <c r="M186" s="37">
        <f t="shared" si="21"/>
        <v>0</v>
      </c>
      <c r="N186" s="37">
        <f t="shared" si="22"/>
        <v>0</v>
      </c>
      <c r="O186" s="38">
        <f t="shared" si="23"/>
        <v>0</v>
      </c>
    </row>
    <row r="187" spans="1:15" ht="17.25" customHeight="1" x14ac:dyDescent="0.2">
      <c r="A187" s="8" t="s">
        <v>145</v>
      </c>
      <c r="B187" s="53"/>
      <c r="C187" s="53"/>
      <c r="D187" s="36"/>
      <c r="E187" s="36"/>
      <c r="F187" s="36"/>
      <c r="G187" s="36"/>
      <c r="H187" s="36"/>
      <c r="I187" s="36"/>
      <c r="J187" s="36"/>
      <c r="K187" s="36"/>
      <c r="L187" s="37">
        <f>((F187)/(E187+F187+(Jan!E187+Fev!E187+Mar!E187)))</f>
        <v>0</v>
      </c>
      <c r="M187" s="37">
        <f t="shared" si="21"/>
        <v>0</v>
      </c>
      <c r="N187" s="37">
        <f t="shared" si="22"/>
        <v>0</v>
      </c>
      <c r="O187" s="38">
        <f t="shared" si="23"/>
        <v>0</v>
      </c>
    </row>
    <row r="188" spans="1:15" ht="17.25" customHeight="1" x14ac:dyDescent="0.2">
      <c r="A188" s="8" t="s">
        <v>146</v>
      </c>
      <c r="B188" s="53"/>
      <c r="C188" s="53"/>
      <c r="D188" s="36"/>
      <c r="E188" s="36"/>
      <c r="F188" s="36"/>
      <c r="G188" s="36"/>
      <c r="H188" s="36"/>
      <c r="I188" s="36"/>
      <c r="J188" s="36"/>
      <c r="K188" s="36"/>
      <c r="L188" s="37">
        <f>((F188)/(E188+F188+(Jan!E188+Fev!E188+Mar!E188)))</f>
        <v>0</v>
      </c>
      <c r="M188" s="37">
        <f t="shared" si="21"/>
        <v>0</v>
      </c>
      <c r="N188" s="37">
        <f t="shared" si="22"/>
        <v>0</v>
      </c>
      <c r="O188" s="38">
        <f t="shared" si="23"/>
        <v>0</v>
      </c>
    </row>
    <row r="189" spans="1:15" ht="17.25" customHeight="1" x14ac:dyDescent="0.2">
      <c r="A189" s="8" t="s">
        <v>147</v>
      </c>
      <c r="B189" s="53"/>
      <c r="C189" s="53"/>
      <c r="D189" s="36"/>
      <c r="E189" s="36"/>
      <c r="F189" s="36"/>
      <c r="G189" s="36"/>
      <c r="H189" s="36"/>
      <c r="I189" s="36"/>
      <c r="J189" s="36"/>
      <c r="K189" s="36"/>
      <c r="L189" s="37">
        <f>((F189)/(E189+F189+(Jan!E189+Fev!E189+Mar!E189)))</f>
        <v>0</v>
      </c>
      <c r="M189" s="37">
        <f t="shared" si="21"/>
        <v>0</v>
      </c>
      <c r="N189" s="37">
        <f t="shared" si="22"/>
        <v>0</v>
      </c>
      <c r="O189" s="38">
        <f t="shared" si="23"/>
        <v>0</v>
      </c>
    </row>
    <row r="190" spans="1:15" ht="17.25" customHeight="1" x14ac:dyDescent="0.2">
      <c r="A190" s="8" t="s">
        <v>148</v>
      </c>
      <c r="B190" s="53"/>
      <c r="C190" s="53"/>
      <c r="D190" s="36"/>
      <c r="E190" s="36"/>
      <c r="F190" s="36"/>
      <c r="G190" s="36"/>
      <c r="H190" s="36"/>
      <c r="I190" s="36"/>
      <c r="J190" s="36"/>
      <c r="K190" s="36"/>
      <c r="L190" s="37">
        <f>((F190)/(E190+F190+(Jan!E190+Fev!E190+Mar!E190)))</f>
        <v>0</v>
      </c>
      <c r="M190" s="37">
        <f t="shared" si="21"/>
        <v>0</v>
      </c>
      <c r="N190" s="37">
        <f t="shared" si="22"/>
        <v>0</v>
      </c>
      <c r="O190" s="38">
        <f t="shared" si="23"/>
        <v>0</v>
      </c>
    </row>
    <row r="191" spans="1:15" ht="17.25" customHeight="1" x14ac:dyDescent="0.2">
      <c r="A191" s="8" t="s">
        <v>149</v>
      </c>
      <c r="B191" s="53"/>
      <c r="C191" s="53"/>
      <c r="D191" s="36"/>
      <c r="E191" s="36"/>
      <c r="F191" s="36"/>
      <c r="G191" s="36"/>
      <c r="H191" s="36"/>
      <c r="I191" s="36"/>
      <c r="J191" s="36"/>
      <c r="K191" s="36"/>
      <c r="L191" s="37">
        <f>((F191)/(E191+F191+(Jan!E191+Fev!E191+Mar!E191)))</f>
        <v>0</v>
      </c>
      <c r="M191" s="37">
        <f t="shared" si="21"/>
        <v>0</v>
      </c>
      <c r="N191" s="37">
        <f t="shared" si="22"/>
        <v>0</v>
      </c>
      <c r="O191" s="38">
        <f t="shared" si="23"/>
        <v>0</v>
      </c>
    </row>
    <row r="192" spans="1:15" ht="17.25" customHeight="1" x14ac:dyDescent="0.2">
      <c r="A192" s="8" t="s">
        <v>150</v>
      </c>
      <c r="B192" s="53"/>
      <c r="C192" s="53"/>
      <c r="D192" s="36"/>
      <c r="E192" s="36"/>
      <c r="F192" s="36"/>
      <c r="G192" s="36"/>
      <c r="H192" s="36"/>
      <c r="I192" s="36"/>
      <c r="J192" s="36"/>
      <c r="K192" s="36"/>
      <c r="L192" s="37">
        <f>((F192)/(E192+F192+(Jan!E192+Fev!E192+Mar!E192)))</f>
        <v>0</v>
      </c>
      <c r="M192" s="37">
        <f t="shared" si="21"/>
        <v>0</v>
      </c>
      <c r="N192" s="37">
        <f t="shared" si="22"/>
        <v>0</v>
      </c>
      <c r="O192" s="38">
        <f t="shared" si="23"/>
        <v>0</v>
      </c>
    </row>
    <row r="193" spans="1:15" ht="17.25" customHeight="1" x14ac:dyDescent="0.2">
      <c r="A193" s="14" t="s">
        <v>151</v>
      </c>
      <c r="B193" s="15">
        <f t="shared" ref="B193:K193" si="24">SUM(B164:B192)</f>
        <v>0</v>
      </c>
      <c r="C193" s="15">
        <f t="shared" si="24"/>
        <v>0</v>
      </c>
      <c r="D193" s="15">
        <f t="shared" si="24"/>
        <v>0</v>
      </c>
      <c r="E193" s="15">
        <f t="shared" si="24"/>
        <v>0</v>
      </c>
      <c r="F193" s="15">
        <f t="shared" si="24"/>
        <v>0</v>
      </c>
      <c r="G193" s="15">
        <f t="shared" si="24"/>
        <v>0</v>
      </c>
      <c r="H193" s="15">
        <f t="shared" si="24"/>
        <v>0</v>
      </c>
      <c r="I193" s="15">
        <f t="shared" si="24"/>
        <v>0</v>
      </c>
      <c r="J193" s="15">
        <f t="shared" si="24"/>
        <v>0</v>
      </c>
      <c r="K193" s="15">
        <f t="shared" si="24"/>
        <v>0</v>
      </c>
      <c r="L193" s="16">
        <f>((F193)/(E193+F193+(Jan!E193+Fev!E193+Mar!E193)))</f>
        <v>0</v>
      </c>
      <c r="M193" s="16">
        <f t="shared" si="21"/>
        <v>0</v>
      </c>
      <c r="N193" s="17">
        <f t="shared" si="22"/>
        <v>0</v>
      </c>
      <c r="O193" s="17">
        <f t="shared" si="23"/>
        <v>0</v>
      </c>
    </row>
    <row r="194" spans="1:15" ht="132" customHeight="1" x14ac:dyDescent="0.2">
      <c r="A194" s="4" t="s">
        <v>152</v>
      </c>
      <c r="B194" s="5" t="s">
        <v>1</v>
      </c>
      <c r="C194" s="5" t="s">
        <v>2</v>
      </c>
      <c r="D194" s="5" t="s">
        <v>3</v>
      </c>
      <c r="E194" s="5" t="s">
        <v>4</v>
      </c>
      <c r="F194" s="5" t="s">
        <v>5</v>
      </c>
      <c r="G194" s="5" t="s">
        <v>6</v>
      </c>
      <c r="H194" s="5" t="s">
        <v>7</v>
      </c>
      <c r="I194" s="5" t="s">
        <v>8</v>
      </c>
      <c r="J194" s="5" t="s">
        <v>9</v>
      </c>
      <c r="K194" s="5" t="s">
        <v>10</v>
      </c>
      <c r="L194" s="6" t="s">
        <v>11</v>
      </c>
      <c r="M194" s="6" t="s">
        <v>12</v>
      </c>
      <c r="N194" s="6" t="s">
        <v>13</v>
      </c>
      <c r="O194" s="7" t="s">
        <v>14</v>
      </c>
    </row>
    <row r="195" spans="1:15" ht="22.5" x14ac:dyDescent="0.2">
      <c r="A195" s="8" t="s">
        <v>153</v>
      </c>
      <c r="B195" s="53"/>
      <c r="C195" s="53"/>
      <c r="D195" s="36"/>
      <c r="E195" s="36"/>
      <c r="F195" s="36"/>
      <c r="G195" s="36"/>
      <c r="H195" s="36"/>
      <c r="I195" s="36"/>
      <c r="J195" s="36"/>
      <c r="K195" s="36"/>
      <c r="L195" s="37">
        <f>((F195)/(E195+F195+(Jan!E195+Fev!E195+Mar!E195)))</f>
        <v>0</v>
      </c>
      <c r="M195" s="37">
        <f t="shared" ref="M195:M200" si="25">IF(D195=0,0%,(J195)/D195)</f>
        <v>0</v>
      </c>
      <c r="N195" s="37">
        <f t="shared" ref="N195:N200" si="26">IF(D195=0,0%,(E195)/D195)</f>
        <v>0</v>
      </c>
      <c r="O195" s="38">
        <f t="shared" ref="O195:O200" si="27">IF(J195=0,0%,I195/J195)</f>
        <v>0</v>
      </c>
    </row>
    <row r="196" spans="1:15" ht="22.5" x14ac:dyDescent="0.2">
      <c r="A196" s="8" t="s">
        <v>154</v>
      </c>
      <c r="B196" s="53"/>
      <c r="C196" s="53"/>
      <c r="D196" s="36"/>
      <c r="E196" s="36"/>
      <c r="F196" s="36"/>
      <c r="G196" s="36"/>
      <c r="H196" s="36"/>
      <c r="I196" s="36"/>
      <c r="J196" s="36"/>
      <c r="K196" s="36"/>
      <c r="L196" s="37">
        <f>((F196)/(E196+F196+(Jan!E196+Fev!E196+Mar!E196)))</f>
        <v>0</v>
      </c>
      <c r="M196" s="37">
        <f t="shared" si="25"/>
        <v>0</v>
      </c>
      <c r="N196" s="37">
        <f t="shared" si="26"/>
        <v>0</v>
      </c>
      <c r="O196" s="38">
        <f t="shared" si="27"/>
        <v>0</v>
      </c>
    </row>
    <row r="197" spans="1:15" ht="22.5" x14ac:dyDescent="0.2">
      <c r="A197" s="8" t="s">
        <v>155</v>
      </c>
      <c r="B197" s="53"/>
      <c r="C197" s="53"/>
      <c r="D197" s="36"/>
      <c r="E197" s="36"/>
      <c r="F197" s="36"/>
      <c r="G197" s="36"/>
      <c r="H197" s="36"/>
      <c r="I197" s="36"/>
      <c r="J197" s="36"/>
      <c r="K197" s="36"/>
      <c r="L197" s="37">
        <f>((F197)/(E197+F197+(Jan!E197+Fev!E197+Mar!E197)))</f>
        <v>0</v>
      </c>
      <c r="M197" s="37">
        <f t="shared" si="25"/>
        <v>0</v>
      </c>
      <c r="N197" s="37">
        <f t="shared" si="26"/>
        <v>0</v>
      </c>
      <c r="O197" s="38">
        <f t="shared" si="27"/>
        <v>0</v>
      </c>
    </row>
    <row r="198" spans="1:15" ht="22.5" x14ac:dyDescent="0.2">
      <c r="A198" s="8" t="s">
        <v>156</v>
      </c>
      <c r="B198" s="53"/>
      <c r="C198" s="53"/>
      <c r="D198" s="36"/>
      <c r="E198" s="36"/>
      <c r="F198" s="36"/>
      <c r="G198" s="36"/>
      <c r="H198" s="36"/>
      <c r="I198" s="36"/>
      <c r="J198" s="36"/>
      <c r="K198" s="36"/>
      <c r="L198" s="37">
        <f>((F198)/(E198+F198+(Jan!E198+Fev!E198+Mar!E198)))</f>
        <v>0</v>
      </c>
      <c r="M198" s="37">
        <f t="shared" si="25"/>
        <v>0</v>
      </c>
      <c r="N198" s="37">
        <f t="shared" si="26"/>
        <v>0</v>
      </c>
      <c r="O198" s="38">
        <f t="shared" si="27"/>
        <v>0</v>
      </c>
    </row>
    <row r="199" spans="1:15" ht="22.5" x14ac:dyDescent="0.2">
      <c r="A199" s="8" t="s">
        <v>157</v>
      </c>
      <c r="B199" s="53"/>
      <c r="C199" s="53"/>
      <c r="D199" s="36"/>
      <c r="E199" s="36"/>
      <c r="F199" s="36"/>
      <c r="G199" s="36"/>
      <c r="H199" s="36"/>
      <c r="I199" s="36"/>
      <c r="J199" s="36"/>
      <c r="K199" s="36"/>
      <c r="L199" s="37">
        <f>((F199)/(E199+F199+(Jan!E199+Fev!E199+Mar!E199)))</f>
        <v>0</v>
      </c>
      <c r="M199" s="37">
        <f t="shared" si="25"/>
        <v>0</v>
      </c>
      <c r="N199" s="37">
        <f t="shared" si="26"/>
        <v>0</v>
      </c>
      <c r="O199" s="38">
        <f t="shared" si="27"/>
        <v>0</v>
      </c>
    </row>
    <row r="200" spans="1:15" ht="22.5" x14ac:dyDescent="0.2">
      <c r="A200" s="8" t="s">
        <v>158</v>
      </c>
      <c r="B200" s="53"/>
      <c r="C200" s="53"/>
      <c r="D200" s="36"/>
      <c r="E200" s="36"/>
      <c r="F200" s="36"/>
      <c r="G200" s="36"/>
      <c r="H200" s="36"/>
      <c r="I200" s="36"/>
      <c r="J200" s="36"/>
      <c r="K200" s="36"/>
      <c r="L200" s="37">
        <f>((F200)/(E200+F200+(Jan!E200+Fev!E200+Mar!E200)))</f>
        <v>0</v>
      </c>
      <c r="M200" s="37">
        <f t="shared" si="25"/>
        <v>0</v>
      </c>
      <c r="N200" s="37">
        <f t="shared" si="26"/>
        <v>0</v>
      </c>
      <c r="O200" s="38">
        <f t="shared" si="27"/>
        <v>0</v>
      </c>
    </row>
    <row r="201" spans="1:15" ht="17.25" customHeight="1" x14ac:dyDescent="0.2">
      <c r="A201" s="103" t="s">
        <v>159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5"/>
    </row>
    <row r="202" spans="1:15" ht="17.25" customHeight="1" x14ac:dyDescent="0.2">
      <c r="A202" s="8" t="s">
        <v>160</v>
      </c>
      <c r="B202" s="53"/>
      <c r="C202" s="53"/>
      <c r="D202" s="36"/>
      <c r="E202" s="36"/>
      <c r="F202" s="36"/>
      <c r="G202" s="36"/>
      <c r="H202" s="36"/>
      <c r="I202" s="36"/>
      <c r="J202" s="36"/>
      <c r="K202" s="36"/>
      <c r="L202" s="37">
        <f>((F202)/(E202+F202+(Jan!E202+Fev!E202+Mar!E202)))</f>
        <v>0</v>
      </c>
      <c r="M202" s="37">
        <f t="shared" ref="M202:M221" si="28">IF(D202=0,0%,(J202)/D202)</f>
        <v>0</v>
      </c>
      <c r="N202" s="37">
        <f t="shared" ref="N202:N221" si="29">IF(D202=0,0%,(E202)/D202)</f>
        <v>0</v>
      </c>
      <c r="O202" s="38">
        <f t="shared" ref="O202:O215" si="30">IF(J202=0,0%,I202/J202)</f>
        <v>0</v>
      </c>
    </row>
    <row r="203" spans="1:15" ht="17.25" customHeight="1" x14ac:dyDescent="0.2">
      <c r="A203" s="8" t="s">
        <v>161</v>
      </c>
      <c r="B203" s="53"/>
      <c r="C203" s="53"/>
      <c r="D203" s="36"/>
      <c r="E203" s="36"/>
      <c r="F203" s="36"/>
      <c r="G203" s="36"/>
      <c r="H203" s="36"/>
      <c r="I203" s="36"/>
      <c r="J203" s="36"/>
      <c r="K203" s="36"/>
      <c r="L203" s="37">
        <f>((F203)/(E203+F203+(Jan!E203+Fev!E203+Mar!E203)))</f>
        <v>0</v>
      </c>
      <c r="M203" s="37">
        <f t="shared" si="28"/>
        <v>0</v>
      </c>
      <c r="N203" s="37">
        <f t="shared" si="29"/>
        <v>0</v>
      </c>
      <c r="O203" s="38">
        <f t="shared" si="30"/>
        <v>0</v>
      </c>
    </row>
    <row r="204" spans="1:15" ht="12.75" customHeight="1" x14ac:dyDescent="0.2">
      <c r="A204" s="8" t="s">
        <v>162</v>
      </c>
      <c r="B204" s="53"/>
      <c r="C204" s="53"/>
      <c r="D204" s="36"/>
      <c r="E204" s="36"/>
      <c r="F204" s="36"/>
      <c r="G204" s="36"/>
      <c r="H204" s="36"/>
      <c r="I204" s="36"/>
      <c r="J204" s="36"/>
      <c r="K204" s="36"/>
      <c r="L204" s="37">
        <f>((F204)/(E204+F204+(Jan!E204+Fev!E204+Mar!E204)))</f>
        <v>0</v>
      </c>
      <c r="M204" s="37">
        <f t="shared" si="28"/>
        <v>0</v>
      </c>
      <c r="N204" s="37">
        <f t="shared" si="29"/>
        <v>0</v>
      </c>
      <c r="O204" s="38">
        <f t="shared" si="30"/>
        <v>0</v>
      </c>
    </row>
    <row r="205" spans="1:15" ht="17.25" customHeight="1" x14ac:dyDescent="0.2">
      <c r="A205" s="8" t="s">
        <v>163</v>
      </c>
      <c r="B205" s="53"/>
      <c r="C205" s="53"/>
      <c r="D205" s="36"/>
      <c r="E205" s="36"/>
      <c r="F205" s="36"/>
      <c r="G205" s="36"/>
      <c r="H205" s="36"/>
      <c r="I205" s="36"/>
      <c r="J205" s="36"/>
      <c r="K205" s="36"/>
      <c r="L205" s="37">
        <f>((F205)/(E205+F205+(Jan!E205+Fev!E205+Mar!E205)))</f>
        <v>0</v>
      </c>
      <c r="M205" s="37">
        <f t="shared" si="28"/>
        <v>0</v>
      </c>
      <c r="N205" s="37">
        <f t="shared" si="29"/>
        <v>0</v>
      </c>
      <c r="O205" s="38">
        <f t="shared" si="30"/>
        <v>0</v>
      </c>
    </row>
    <row r="206" spans="1:15" ht="17.25" customHeight="1" x14ac:dyDescent="0.2">
      <c r="A206" s="8" t="s">
        <v>164</v>
      </c>
      <c r="B206" s="53"/>
      <c r="C206" s="53"/>
      <c r="D206" s="36"/>
      <c r="E206" s="36"/>
      <c r="F206" s="36"/>
      <c r="G206" s="36"/>
      <c r="H206" s="36"/>
      <c r="I206" s="36"/>
      <c r="J206" s="36"/>
      <c r="K206" s="36"/>
      <c r="L206" s="37">
        <f>((F206)/(E206+F206+(Jan!E206+Fev!E206+Mar!E206)))</f>
        <v>0</v>
      </c>
      <c r="M206" s="37">
        <f t="shared" si="28"/>
        <v>0</v>
      </c>
      <c r="N206" s="37">
        <f t="shared" si="29"/>
        <v>0</v>
      </c>
      <c r="O206" s="38">
        <f t="shared" si="30"/>
        <v>0</v>
      </c>
    </row>
    <row r="207" spans="1:15" ht="17.25" customHeight="1" x14ac:dyDescent="0.2">
      <c r="A207" s="8" t="s">
        <v>165</v>
      </c>
      <c r="B207" s="53"/>
      <c r="C207" s="53"/>
      <c r="D207" s="36"/>
      <c r="E207" s="36"/>
      <c r="F207" s="36"/>
      <c r="G207" s="36"/>
      <c r="H207" s="36"/>
      <c r="I207" s="36"/>
      <c r="J207" s="36"/>
      <c r="K207" s="36"/>
      <c r="L207" s="37">
        <f>((F207)/(E207+F207+(Jan!E207+Fev!E207+Mar!E207)))</f>
        <v>0</v>
      </c>
      <c r="M207" s="37">
        <f t="shared" si="28"/>
        <v>0</v>
      </c>
      <c r="N207" s="37">
        <f t="shared" si="29"/>
        <v>0</v>
      </c>
      <c r="O207" s="38">
        <f t="shared" si="30"/>
        <v>0</v>
      </c>
    </row>
    <row r="208" spans="1:15" ht="17.25" customHeight="1" x14ac:dyDescent="0.2">
      <c r="A208" s="8" t="s">
        <v>166</v>
      </c>
      <c r="B208" s="53"/>
      <c r="C208" s="53"/>
      <c r="D208" s="36"/>
      <c r="E208" s="36"/>
      <c r="F208" s="36"/>
      <c r="G208" s="36"/>
      <c r="H208" s="36"/>
      <c r="I208" s="36"/>
      <c r="J208" s="36"/>
      <c r="K208" s="36"/>
      <c r="L208" s="37">
        <f>((F208)/(E208+F208+(Jan!E208+Fev!E208+Mar!E208)))</f>
        <v>0</v>
      </c>
      <c r="M208" s="37">
        <f t="shared" si="28"/>
        <v>0</v>
      </c>
      <c r="N208" s="37">
        <f t="shared" si="29"/>
        <v>0</v>
      </c>
      <c r="O208" s="38">
        <f t="shared" si="30"/>
        <v>0</v>
      </c>
    </row>
    <row r="209" spans="1:26" ht="17.25" customHeight="1" x14ac:dyDescent="0.2">
      <c r="A209" s="8" t="s">
        <v>167</v>
      </c>
      <c r="B209" s="53"/>
      <c r="C209" s="53"/>
      <c r="D209" s="36"/>
      <c r="E209" s="36"/>
      <c r="F209" s="36"/>
      <c r="G209" s="36"/>
      <c r="H209" s="36"/>
      <c r="I209" s="36"/>
      <c r="J209" s="36"/>
      <c r="K209" s="36"/>
      <c r="L209" s="37">
        <f>((F209)/(E209+F209+(Jan!E209+Fev!E209+Mar!E209)))</f>
        <v>0</v>
      </c>
      <c r="M209" s="37">
        <f t="shared" si="28"/>
        <v>0</v>
      </c>
      <c r="N209" s="37">
        <f t="shared" si="29"/>
        <v>0</v>
      </c>
      <c r="O209" s="38">
        <f t="shared" si="30"/>
        <v>0</v>
      </c>
    </row>
    <row r="210" spans="1:26" ht="17.25" customHeight="1" x14ac:dyDescent="0.2">
      <c r="A210" s="8" t="s">
        <v>168</v>
      </c>
      <c r="B210" s="53"/>
      <c r="C210" s="53"/>
      <c r="D210" s="36"/>
      <c r="E210" s="36"/>
      <c r="F210" s="36"/>
      <c r="G210" s="36"/>
      <c r="H210" s="36"/>
      <c r="I210" s="36"/>
      <c r="J210" s="36"/>
      <c r="K210" s="36"/>
      <c r="L210" s="37">
        <f>((F210)/(E210+F210+(Jan!E210+Fev!E210+Mar!E210)))</f>
        <v>0</v>
      </c>
      <c r="M210" s="37">
        <f t="shared" si="28"/>
        <v>0</v>
      </c>
      <c r="N210" s="37">
        <f t="shared" si="29"/>
        <v>0</v>
      </c>
      <c r="O210" s="38">
        <f t="shared" si="30"/>
        <v>0</v>
      </c>
    </row>
    <row r="211" spans="1:26" ht="17.25" customHeight="1" x14ac:dyDescent="0.2">
      <c r="A211" s="8" t="s">
        <v>169</v>
      </c>
      <c r="B211" s="53"/>
      <c r="C211" s="53"/>
      <c r="D211" s="36"/>
      <c r="E211" s="36"/>
      <c r="F211" s="36"/>
      <c r="G211" s="36"/>
      <c r="H211" s="36"/>
      <c r="I211" s="36"/>
      <c r="J211" s="36"/>
      <c r="K211" s="36"/>
      <c r="L211" s="37">
        <f>((F211)/(E211+F211+(Jan!E211+Fev!E211+Mar!E211)))</f>
        <v>0</v>
      </c>
      <c r="M211" s="37">
        <f t="shared" si="28"/>
        <v>0</v>
      </c>
      <c r="N211" s="37">
        <f t="shared" si="29"/>
        <v>0</v>
      </c>
      <c r="O211" s="38">
        <f t="shared" si="30"/>
        <v>0</v>
      </c>
    </row>
    <row r="212" spans="1:26" ht="17.25" customHeight="1" x14ac:dyDescent="0.2">
      <c r="A212" s="8" t="s">
        <v>170</v>
      </c>
      <c r="B212" s="53"/>
      <c r="C212" s="53"/>
      <c r="D212" s="36"/>
      <c r="E212" s="36"/>
      <c r="F212" s="36"/>
      <c r="G212" s="36"/>
      <c r="H212" s="36"/>
      <c r="I212" s="36"/>
      <c r="J212" s="36"/>
      <c r="K212" s="36"/>
      <c r="L212" s="37">
        <f>((F212)/(E212+F212+(Jan!E212+Fev!E212+Mar!E212)))</f>
        <v>0</v>
      </c>
      <c r="M212" s="37">
        <f t="shared" si="28"/>
        <v>0</v>
      </c>
      <c r="N212" s="37">
        <f t="shared" si="29"/>
        <v>0</v>
      </c>
      <c r="O212" s="38">
        <f t="shared" si="30"/>
        <v>0</v>
      </c>
    </row>
    <row r="213" spans="1:26" ht="17.25" customHeight="1" x14ac:dyDescent="0.2">
      <c r="A213" s="8" t="s">
        <v>171</v>
      </c>
      <c r="B213" s="53"/>
      <c r="C213" s="53"/>
      <c r="D213" s="36"/>
      <c r="E213" s="36"/>
      <c r="F213" s="36"/>
      <c r="G213" s="36"/>
      <c r="H213" s="36"/>
      <c r="I213" s="36"/>
      <c r="J213" s="36"/>
      <c r="K213" s="36"/>
      <c r="L213" s="37">
        <f>((F213)/(E213+F213+(Jan!E213+Fev!E213+Mar!E213)))</f>
        <v>0</v>
      </c>
      <c r="M213" s="37">
        <f t="shared" si="28"/>
        <v>0</v>
      </c>
      <c r="N213" s="37">
        <f t="shared" si="29"/>
        <v>0</v>
      </c>
      <c r="O213" s="38">
        <f t="shared" si="30"/>
        <v>0</v>
      </c>
    </row>
    <row r="214" spans="1:26" ht="17.25" customHeight="1" x14ac:dyDescent="0.2">
      <c r="A214" s="8" t="s">
        <v>172</v>
      </c>
      <c r="B214" s="53"/>
      <c r="C214" s="53"/>
      <c r="D214" s="36"/>
      <c r="E214" s="36"/>
      <c r="F214" s="36"/>
      <c r="G214" s="36"/>
      <c r="H214" s="36"/>
      <c r="I214" s="36"/>
      <c r="J214" s="36"/>
      <c r="K214" s="36"/>
      <c r="L214" s="37">
        <f>((F214)/(E214+F214+(Jan!E214+Fev!E214+Mar!E214)))</f>
        <v>0</v>
      </c>
      <c r="M214" s="37">
        <f t="shared" si="28"/>
        <v>0</v>
      </c>
      <c r="N214" s="37">
        <f t="shared" si="29"/>
        <v>0</v>
      </c>
      <c r="O214" s="38">
        <f t="shared" si="30"/>
        <v>0</v>
      </c>
    </row>
    <row r="215" spans="1:26" ht="17.25" customHeight="1" x14ac:dyDescent="0.2">
      <c r="A215" s="8" t="s">
        <v>173</v>
      </c>
      <c r="B215" s="53"/>
      <c r="C215" s="53"/>
      <c r="D215" s="36"/>
      <c r="E215" s="36"/>
      <c r="F215" s="36"/>
      <c r="G215" s="36"/>
      <c r="H215" s="36"/>
      <c r="I215" s="36"/>
      <c r="J215" s="36"/>
      <c r="K215" s="36"/>
      <c r="L215" s="37">
        <f>((F215)/(E215+F215+(Jan!E215+Fev!E215+Mar!E215)))</f>
        <v>0</v>
      </c>
      <c r="M215" s="37">
        <f t="shared" si="28"/>
        <v>0</v>
      </c>
      <c r="N215" s="37">
        <f t="shared" si="29"/>
        <v>0</v>
      </c>
      <c r="O215" s="38">
        <f t="shared" si="30"/>
        <v>0</v>
      </c>
    </row>
    <row r="216" spans="1:26" ht="26.25" customHeight="1" x14ac:dyDescent="0.2">
      <c r="A216" s="8" t="s">
        <v>174</v>
      </c>
      <c r="B216" s="59"/>
      <c r="C216" s="59"/>
      <c r="D216" s="36"/>
      <c r="E216" s="36"/>
      <c r="F216" s="36"/>
      <c r="G216" s="36"/>
      <c r="H216" s="36"/>
      <c r="I216" s="36"/>
      <c r="J216" s="36"/>
      <c r="K216" s="36"/>
      <c r="L216" s="37">
        <f>((F216)/(E216+F216+(Jan!E216+Fev!E216+Mar!E216)))</f>
        <v>0</v>
      </c>
      <c r="M216" s="37">
        <f t="shared" si="28"/>
        <v>0</v>
      </c>
      <c r="N216" s="58">
        <f t="shared" si="29"/>
        <v>0</v>
      </c>
      <c r="O216" s="38" t="s">
        <v>16</v>
      </c>
    </row>
    <row r="217" spans="1:26" ht="26.25" customHeight="1" x14ac:dyDescent="0.2">
      <c r="A217" s="8" t="s">
        <v>175</v>
      </c>
      <c r="B217" s="59"/>
      <c r="C217" s="59"/>
      <c r="D217" s="36"/>
      <c r="E217" s="36"/>
      <c r="F217" s="36"/>
      <c r="G217" s="36"/>
      <c r="H217" s="36"/>
      <c r="I217" s="36"/>
      <c r="J217" s="36"/>
      <c r="K217" s="36"/>
      <c r="L217" s="37">
        <f>((F217)/(E217+F217+(Jan!E217+Fev!E217+Mar!E217)))</f>
        <v>0</v>
      </c>
      <c r="M217" s="37">
        <f t="shared" si="28"/>
        <v>0</v>
      </c>
      <c r="N217" s="58">
        <f t="shared" si="29"/>
        <v>0</v>
      </c>
      <c r="O217" s="38" t="s">
        <v>16</v>
      </c>
    </row>
    <row r="218" spans="1:26" ht="26.25" customHeight="1" x14ac:dyDescent="0.2">
      <c r="A218" s="8" t="s">
        <v>176</v>
      </c>
      <c r="B218" s="59"/>
      <c r="C218" s="59"/>
      <c r="D218" s="36"/>
      <c r="E218" s="36"/>
      <c r="F218" s="36"/>
      <c r="G218" s="36"/>
      <c r="H218" s="36"/>
      <c r="I218" s="36"/>
      <c r="J218" s="36"/>
      <c r="K218" s="36"/>
      <c r="L218" s="37">
        <f>((F218)/(E218+F218+(Jan!E219+Fev!E219+Mar!E219)))</f>
        <v>0</v>
      </c>
      <c r="M218" s="37">
        <f t="shared" si="28"/>
        <v>0</v>
      </c>
      <c r="N218" s="58">
        <f t="shared" si="29"/>
        <v>0</v>
      </c>
      <c r="O218" s="38" t="s">
        <v>16</v>
      </c>
    </row>
    <row r="219" spans="1:26" ht="17.25" customHeight="1" x14ac:dyDescent="0.2">
      <c r="A219" s="4" t="s">
        <v>177</v>
      </c>
      <c r="B219" s="19">
        <f t="shared" ref="B219:K219" si="31">SUM(B195:B218)</f>
        <v>0</v>
      </c>
      <c r="C219" s="19">
        <f t="shared" si="31"/>
        <v>0</v>
      </c>
      <c r="D219" s="19">
        <f t="shared" si="31"/>
        <v>0</v>
      </c>
      <c r="E219" s="19">
        <f t="shared" si="31"/>
        <v>0</v>
      </c>
      <c r="F219" s="19">
        <f t="shared" si="31"/>
        <v>0</v>
      </c>
      <c r="G219" s="19">
        <f t="shared" si="31"/>
        <v>0</v>
      </c>
      <c r="H219" s="19">
        <f t="shared" si="31"/>
        <v>0</v>
      </c>
      <c r="I219" s="19">
        <f t="shared" si="31"/>
        <v>0</v>
      </c>
      <c r="J219" s="19">
        <f t="shared" si="31"/>
        <v>0</v>
      </c>
      <c r="K219" s="19">
        <f t="shared" si="31"/>
        <v>0</v>
      </c>
      <c r="L219" s="40">
        <f>((F219)/(E219+F219+(Jan!E219+Fev!E219+Mar!E219)))</f>
        <v>0</v>
      </c>
      <c r="M219" s="40">
        <f t="shared" si="28"/>
        <v>0</v>
      </c>
      <c r="N219" s="21">
        <f t="shared" si="29"/>
        <v>0</v>
      </c>
      <c r="O219" s="21">
        <f t="shared" ref="O219:O221" si="32">IF(J219=0,0%,I219/J219)</f>
        <v>0</v>
      </c>
    </row>
    <row r="220" spans="1:26" ht="17.25" customHeight="1" x14ac:dyDescent="0.2">
      <c r="A220" s="4" t="s">
        <v>178</v>
      </c>
      <c r="B220" s="19">
        <f t="shared" ref="B220:K220" si="33">SUM(B122,B162,B193)</f>
        <v>0</v>
      </c>
      <c r="C220" s="19">
        <f t="shared" si="33"/>
        <v>0</v>
      </c>
      <c r="D220" s="19">
        <f t="shared" si="33"/>
        <v>0</v>
      </c>
      <c r="E220" s="19">
        <f t="shared" si="33"/>
        <v>0</v>
      </c>
      <c r="F220" s="19">
        <f t="shared" si="33"/>
        <v>0</v>
      </c>
      <c r="G220" s="19">
        <f t="shared" si="33"/>
        <v>0</v>
      </c>
      <c r="H220" s="19">
        <f t="shared" si="33"/>
        <v>0</v>
      </c>
      <c r="I220" s="19">
        <f t="shared" si="33"/>
        <v>0</v>
      </c>
      <c r="J220" s="19">
        <f t="shared" si="33"/>
        <v>0</v>
      </c>
      <c r="K220" s="19">
        <f t="shared" si="33"/>
        <v>0</v>
      </c>
      <c r="L220" s="40">
        <f>((F220)/(E220+F220+(Jan!E220+Fev!E220+Mar!E220)))</f>
        <v>0</v>
      </c>
      <c r="M220" s="40">
        <f t="shared" si="28"/>
        <v>0</v>
      </c>
      <c r="N220" s="22">
        <f t="shared" si="29"/>
        <v>0</v>
      </c>
      <c r="O220" s="22">
        <f t="shared" si="32"/>
        <v>0</v>
      </c>
    </row>
    <row r="221" spans="1:26" ht="17.25" customHeight="1" x14ac:dyDescent="0.2">
      <c r="A221" s="42" t="s">
        <v>179</v>
      </c>
      <c r="B221" s="43">
        <f t="shared" ref="B221:K221" si="34">B219+B220</f>
        <v>0</v>
      </c>
      <c r="C221" s="43">
        <f t="shared" si="34"/>
        <v>0</v>
      </c>
      <c r="D221" s="43">
        <f t="shared" si="34"/>
        <v>0</v>
      </c>
      <c r="E221" s="43">
        <f t="shared" si="34"/>
        <v>0</v>
      </c>
      <c r="F221" s="43">
        <f t="shared" si="34"/>
        <v>0</v>
      </c>
      <c r="G221" s="43">
        <f t="shared" si="34"/>
        <v>0</v>
      </c>
      <c r="H221" s="43">
        <f t="shared" si="34"/>
        <v>0</v>
      </c>
      <c r="I221" s="43">
        <f t="shared" si="34"/>
        <v>0</v>
      </c>
      <c r="J221" s="43">
        <f t="shared" si="34"/>
        <v>0</v>
      </c>
      <c r="K221" s="43">
        <f t="shared" si="34"/>
        <v>0</v>
      </c>
      <c r="L221" s="44">
        <f>((F221)/(E221+F221+(Jan!E221+Fev!E221+Mar!E221)))</f>
        <v>0</v>
      </c>
      <c r="M221" s="44">
        <f t="shared" si="28"/>
        <v>0</v>
      </c>
      <c r="N221" s="56">
        <f t="shared" si="29"/>
        <v>0</v>
      </c>
      <c r="O221" s="56">
        <f t="shared" si="32"/>
        <v>0</v>
      </c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 x14ac:dyDescent="0.2">
      <c r="A222" s="110" t="s">
        <v>180</v>
      </c>
      <c r="B222" s="107"/>
      <c r="C222" s="107"/>
      <c r="D222" s="107"/>
      <c r="E222" s="107"/>
      <c r="F222" s="107"/>
      <c r="G222" s="107"/>
      <c r="H222" s="107"/>
      <c r="I222" s="47"/>
      <c r="J222" s="47"/>
      <c r="K222" s="47"/>
      <c r="L222" s="48"/>
      <c r="M222" s="48"/>
      <c r="N222" s="50"/>
      <c r="O222" s="48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11" t="s">
        <v>181</v>
      </c>
      <c r="B223" s="98"/>
      <c r="C223" s="98"/>
      <c r="D223" s="98"/>
      <c r="E223" s="98"/>
      <c r="F223" s="29"/>
      <c r="G223" s="29"/>
      <c r="H223" s="29"/>
      <c r="I223" s="29"/>
      <c r="J223" s="29"/>
      <c r="K223" s="29"/>
      <c r="L223" s="51"/>
      <c r="M223" s="51"/>
      <c r="N223" s="51"/>
      <c r="O223" s="51"/>
    </row>
  </sheetData>
  <mergeCells count="4">
    <mergeCell ref="A19:O27"/>
    <mergeCell ref="A201:O201"/>
    <mergeCell ref="A222:H222"/>
    <mergeCell ref="A223:E223"/>
  </mergeCells>
  <printOptions horizontalCentered="1" verticalCentered="1"/>
  <pageMargins left="3.937007874015748E-2" right="3.937007874015748E-2" top="0.98425196850393704" bottom="0.59055118110236227" header="0" footer="0"/>
  <pageSetup paperSize="9" orientation="portrait"/>
  <rowBreaks count="5" manualBreakCount="5">
    <brk id="193" man="1"/>
    <brk id="162" man="1"/>
    <brk id="88" man="1"/>
    <brk id="56" man="1"/>
    <brk id="122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23"/>
  <sheetViews>
    <sheetView showGridLines="0" workbookViewId="0"/>
  </sheetViews>
  <sheetFormatPr defaultColWidth="12.5703125" defaultRowHeight="15" customHeight="1" x14ac:dyDescent="0.2"/>
  <cols>
    <col min="1" max="1" width="22.7109375" customWidth="1"/>
    <col min="2" max="2" width="6.140625" customWidth="1"/>
    <col min="3" max="3" width="7.42578125" customWidth="1"/>
    <col min="4" max="4" width="5.42578125" customWidth="1"/>
    <col min="5" max="5" width="5.7109375" customWidth="1"/>
    <col min="6" max="6" width="6.7109375" customWidth="1"/>
    <col min="7" max="7" width="5.7109375" customWidth="1"/>
    <col min="8" max="8" width="6.5703125" customWidth="1"/>
    <col min="9" max="9" width="4.7109375" customWidth="1"/>
    <col min="10" max="11" width="5.7109375" customWidth="1"/>
    <col min="12" max="12" width="4.7109375" customWidth="1"/>
    <col min="13" max="14" width="8.5703125" customWidth="1"/>
    <col min="15" max="15" width="4.7109375" customWidth="1"/>
    <col min="16" max="26" width="8.5703125" customWidth="1"/>
  </cols>
  <sheetData>
    <row r="1" spans="1:15" ht="12.75" customHeight="1" x14ac:dyDescent="0.2">
      <c r="B1" s="29"/>
      <c r="C1" s="29"/>
      <c r="D1" s="29"/>
      <c r="E1" s="29"/>
      <c r="F1" s="29"/>
      <c r="G1" s="30"/>
      <c r="H1" s="29"/>
      <c r="I1" s="29"/>
      <c r="J1" s="29"/>
      <c r="K1" s="29"/>
      <c r="L1" s="31"/>
      <c r="M1" s="31"/>
      <c r="N1" s="31"/>
      <c r="O1" s="31"/>
    </row>
    <row r="2" spans="1:15" ht="12.75" customHeight="1" x14ac:dyDescent="0.2">
      <c r="B2" s="29"/>
      <c r="C2" s="29"/>
      <c r="D2" s="29"/>
      <c r="E2" s="29"/>
      <c r="F2" s="29"/>
      <c r="G2" s="30"/>
      <c r="H2" s="29"/>
      <c r="I2" s="29"/>
      <c r="J2" s="29"/>
      <c r="K2" s="29"/>
      <c r="L2" s="31"/>
      <c r="M2" s="31"/>
      <c r="N2" s="31"/>
      <c r="O2" s="31"/>
    </row>
    <row r="3" spans="1:15" ht="12.75" customHeight="1" x14ac:dyDescent="0.2">
      <c r="B3" s="29"/>
      <c r="C3" s="29"/>
      <c r="D3" s="29"/>
      <c r="E3" s="29"/>
      <c r="F3" s="29"/>
      <c r="G3" s="30"/>
      <c r="H3" s="29"/>
      <c r="I3" s="29"/>
      <c r="J3" s="29"/>
      <c r="K3" s="29"/>
      <c r="L3" s="31"/>
      <c r="M3" s="31"/>
      <c r="N3" s="31"/>
      <c r="O3" s="31"/>
    </row>
    <row r="4" spans="1:15" ht="12.75" customHeight="1" x14ac:dyDescent="0.2">
      <c r="B4" s="29"/>
      <c r="C4" s="29"/>
      <c r="D4" s="29"/>
      <c r="E4" s="29"/>
      <c r="F4" s="29"/>
      <c r="G4" s="30"/>
      <c r="H4" s="29"/>
      <c r="I4" s="29"/>
      <c r="J4" s="29"/>
      <c r="K4" s="29"/>
      <c r="L4" s="31"/>
      <c r="M4" s="31"/>
      <c r="N4" s="31"/>
      <c r="O4" s="31"/>
    </row>
    <row r="5" spans="1:15" ht="12.75" customHeight="1" x14ac:dyDescent="0.2">
      <c r="B5" s="29"/>
      <c r="C5" s="29"/>
      <c r="D5" s="29"/>
      <c r="E5" s="29"/>
      <c r="F5" s="29"/>
      <c r="G5" s="30"/>
      <c r="H5" s="29"/>
      <c r="I5" s="29"/>
      <c r="J5" s="29"/>
      <c r="K5" s="29"/>
      <c r="L5" s="31"/>
      <c r="M5" s="31"/>
      <c r="N5" s="31"/>
      <c r="O5" s="31"/>
    </row>
    <row r="6" spans="1:15" ht="12.75" customHeight="1" x14ac:dyDescent="0.2">
      <c r="B6" s="29"/>
      <c r="C6" s="29"/>
      <c r="D6" s="29"/>
      <c r="E6" s="29"/>
      <c r="F6" s="29"/>
      <c r="G6" s="30"/>
      <c r="H6" s="29"/>
      <c r="I6" s="29"/>
      <c r="J6" s="29"/>
      <c r="K6" s="29"/>
      <c r="L6" s="31"/>
      <c r="M6" s="31"/>
      <c r="N6" s="31"/>
      <c r="O6" s="31"/>
    </row>
    <row r="7" spans="1:15" ht="12.75" customHeight="1" x14ac:dyDescent="0.2">
      <c r="B7" s="29"/>
      <c r="C7" s="29"/>
      <c r="D7" s="29"/>
      <c r="E7" s="29"/>
      <c r="F7" s="29"/>
      <c r="G7" s="30"/>
      <c r="H7" s="29"/>
      <c r="I7" s="29"/>
      <c r="J7" s="29"/>
      <c r="K7" s="29"/>
      <c r="L7" s="31"/>
      <c r="M7" s="31"/>
      <c r="N7" s="31"/>
      <c r="O7" s="31"/>
    </row>
    <row r="8" spans="1:15" ht="12.75" customHeight="1" x14ac:dyDescent="0.2">
      <c r="B8" s="29"/>
      <c r="C8" s="29"/>
      <c r="D8" s="29"/>
      <c r="E8" s="29"/>
      <c r="F8" s="29"/>
      <c r="G8" s="30"/>
      <c r="H8" s="29"/>
      <c r="I8" s="29"/>
      <c r="J8" s="29"/>
      <c r="K8" s="29"/>
      <c r="L8" s="31"/>
      <c r="M8" s="31"/>
      <c r="N8" s="31"/>
      <c r="O8" s="31"/>
    </row>
    <row r="9" spans="1:15" ht="12.75" customHeight="1" x14ac:dyDescent="0.2">
      <c r="B9" s="29"/>
      <c r="C9" s="29"/>
      <c r="D9" s="29"/>
      <c r="E9" s="29"/>
      <c r="F9" s="29"/>
      <c r="G9" s="30"/>
      <c r="H9" s="29"/>
      <c r="I9" s="29"/>
      <c r="J9" s="29"/>
      <c r="K9" s="29"/>
      <c r="L9" s="31"/>
      <c r="M9" s="31"/>
      <c r="N9" s="31"/>
      <c r="O9" s="31"/>
    </row>
    <row r="10" spans="1:15" ht="12.75" customHeight="1" x14ac:dyDescent="0.2">
      <c r="B10" s="29"/>
      <c r="C10" s="29"/>
      <c r="D10" s="29"/>
      <c r="E10" s="29"/>
      <c r="F10" s="29"/>
      <c r="G10" s="30"/>
      <c r="H10" s="29"/>
      <c r="I10" s="29"/>
      <c r="J10" s="29"/>
      <c r="K10" s="29"/>
      <c r="L10" s="31"/>
      <c r="M10" s="31"/>
      <c r="N10" s="31"/>
      <c r="O10" s="31"/>
    </row>
    <row r="11" spans="1:15" ht="12.75" customHeight="1" x14ac:dyDescent="0.2">
      <c r="B11" s="29"/>
      <c r="C11" s="29"/>
      <c r="D11" s="29"/>
      <c r="E11" s="29"/>
      <c r="F11" s="29"/>
      <c r="G11" s="30"/>
      <c r="H11" s="29"/>
      <c r="I11" s="29"/>
      <c r="J11" s="29"/>
      <c r="K11" s="29"/>
      <c r="L11" s="31"/>
      <c r="M11" s="31"/>
      <c r="N11" s="31"/>
      <c r="O11" s="31"/>
    </row>
    <row r="12" spans="1:15" ht="12.75" customHeight="1" x14ac:dyDescent="0.2">
      <c r="B12" s="29"/>
      <c r="C12" s="29"/>
      <c r="D12" s="29"/>
      <c r="E12" s="29"/>
      <c r="F12" s="29"/>
      <c r="G12" s="30"/>
      <c r="H12" s="29"/>
      <c r="I12" s="29"/>
      <c r="J12" s="29"/>
      <c r="K12" s="29"/>
      <c r="L12" s="31"/>
      <c r="M12" s="31"/>
      <c r="N12" s="31"/>
      <c r="O12" s="31"/>
    </row>
    <row r="13" spans="1:15" ht="12.75" customHeight="1" x14ac:dyDescent="0.2">
      <c r="B13" s="29"/>
      <c r="C13" s="29"/>
      <c r="D13" s="29"/>
      <c r="E13" s="29"/>
      <c r="F13" s="29"/>
      <c r="G13" s="30"/>
      <c r="H13" s="29"/>
      <c r="I13" s="29"/>
      <c r="J13" s="29"/>
      <c r="K13" s="29"/>
      <c r="L13" s="31"/>
      <c r="M13" s="31"/>
      <c r="N13" s="31"/>
      <c r="O13" s="31"/>
    </row>
    <row r="14" spans="1:15" ht="12.75" customHeight="1" x14ac:dyDescent="0.2">
      <c r="B14" s="29"/>
      <c r="C14" s="29"/>
      <c r="D14" s="29"/>
      <c r="E14" s="29"/>
      <c r="F14" s="29"/>
      <c r="G14" s="30"/>
      <c r="H14" s="29"/>
      <c r="I14" s="29"/>
      <c r="J14" s="29"/>
      <c r="K14" s="29"/>
      <c r="L14" s="31"/>
      <c r="M14" s="31"/>
      <c r="N14" s="31"/>
      <c r="O14" s="31"/>
    </row>
    <row r="15" spans="1:15" ht="12.75" customHeight="1" x14ac:dyDescent="0.2">
      <c r="B15" s="29"/>
      <c r="C15" s="29"/>
      <c r="D15" s="29"/>
      <c r="E15" s="29"/>
      <c r="F15" s="29"/>
      <c r="G15" s="30"/>
      <c r="H15" s="29"/>
      <c r="I15" s="29"/>
      <c r="J15" s="29"/>
      <c r="K15" s="29"/>
      <c r="L15" s="31"/>
      <c r="M15" s="31"/>
      <c r="N15" s="31"/>
      <c r="O15" s="31"/>
    </row>
    <row r="16" spans="1:15" ht="12.75" customHeight="1" x14ac:dyDescent="0.2">
      <c r="A16" s="109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ht="12.75" customHeight="1" x14ac:dyDescent="0.2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9"/>
    </row>
    <row r="18" spans="1:15" ht="12.75" customHeight="1" x14ac:dyDescent="0.2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9"/>
    </row>
    <row r="19" spans="1:15" ht="12.75" customHeight="1" x14ac:dyDescent="0.2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</row>
    <row r="20" spans="1:15" ht="12.75" customHeight="1" x14ac:dyDescent="0.2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</row>
    <row r="21" spans="1:15" ht="12.75" customHeight="1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</row>
    <row r="22" spans="1:15" ht="12.75" customHeight="1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9"/>
    </row>
    <row r="23" spans="1:15" ht="12.75" customHeight="1" x14ac:dyDescent="0.2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/>
    </row>
    <row r="24" spans="1:15" ht="12.75" customHeight="1" x14ac:dyDescent="0.2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9"/>
    </row>
    <row r="25" spans="1:15" ht="12.75" customHeight="1" x14ac:dyDescent="0.2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</row>
    <row r="26" spans="1:15" ht="12.75" customHeight="1" x14ac:dyDescent="0.2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5" ht="12.75" customHeight="1" x14ac:dyDescent="0.2">
      <c r="B27" s="29"/>
      <c r="C27" s="29"/>
      <c r="D27" s="29"/>
      <c r="E27" s="29"/>
      <c r="F27" s="29"/>
      <c r="G27" s="30"/>
      <c r="H27" s="29"/>
      <c r="I27" s="29"/>
      <c r="J27" s="29"/>
      <c r="K27" s="29"/>
      <c r="L27" s="31"/>
      <c r="M27" s="31"/>
      <c r="N27" s="31"/>
      <c r="O27" s="31"/>
    </row>
    <row r="28" spans="1:15" ht="12.75" customHeight="1" x14ac:dyDescent="0.2">
      <c r="B28" s="29"/>
      <c r="C28" s="29"/>
      <c r="D28" s="29"/>
      <c r="E28" s="29"/>
      <c r="F28" s="29"/>
      <c r="G28" s="30"/>
      <c r="H28" s="29"/>
      <c r="I28" s="29"/>
      <c r="J28" s="29"/>
      <c r="K28" s="29"/>
      <c r="L28" s="31"/>
      <c r="M28" s="31"/>
      <c r="N28" s="31"/>
      <c r="O28" s="31"/>
    </row>
    <row r="29" spans="1:15" ht="12.75" customHeight="1" x14ac:dyDescent="0.2">
      <c r="B29" s="29"/>
      <c r="C29" s="29"/>
      <c r="D29" s="29"/>
      <c r="E29" s="29"/>
      <c r="F29" s="29"/>
      <c r="G29" s="30"/>
      <c r="H29" s="29"/>
      <c r="I29" s="29"/>
      <c r="J29" s="29"/>
      <c r="K29" s="29"/>
      <c r="L29" s="31"/>
      <c r="M29" s="31"/>
      <c r="N29" s="31"/>
      <c r="O29" s="31"/>
    </row>
    <row r="30" spans="1:15" ht="12.75" customHeight="1" x14ac:dyDescent="0.2"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31"/>
      <c r="M30" s="31"/>
      <c r="N30" s="31"/>
      <c r="O30" s="31"/>
    </row>
    <row r="31" spans="1:15" ht="12.75" customHeight="1" x14ac:dyDescent="0.2">
      <c r="B31" s="29"/>
      <c r="C31" s="29"/>
      <c r="D31" s="29"/>
      <c r="E31" s="29"/>
      <c r="F31" s="29"/>
      <c r="G31" s="30"/>
      <c r="H31" s="29"/>
      <c r="I31" s="29"/>
      <c r="J31" s="29"/>
      <c r="K31" s="29"/>
      <c r="L31" s="31"/>
      <c r="M31" s="31"/>
      <c r="N31" s="31"/>
      <c r="O31" s="31"/>
    </row>
    <row r="32" spans="1:15" ht="12.75" customHeight="1" x14ac:dyDescent="0.2">
      <c r="B32" s="29"/>
      <c r="C32" s="29"/>
      <c r="D32" s="29"/>
      <c r="E32" s="29"/>
      <c r="F32" s="29"/>
      <c r="G32" s="30"/>
      <c r="H32" s="29"/>
      <c r="I32" s="29"/>
      <c r="J32" s="29"/>
      <c r="K32" s="29"/>
      <c r="L32" s="31"/>
      <c r="M32" s="31"/>
      <c r="N32" s="31"/>
      <c r="O32" s="31"/>
    </row>
    <row r="33" spans="2:15" ht="12.75" customHeight="1" x14ac:dyDescent="0.2">
      <c r="B33" s="29"/>
      <c r="C33" s="29"/>
      <c r="D33" s="29"/>
      <c r="E33" s="29"/>
      <c r="F33" s="29"/>
      <c r="G33" s="30"/>
      <c r="H33" s="29"/>
      <c r="I33" s="29"/>
      <c r="J33" s="29"/>
      <c r="K33" s="29"/>
      <c r="L33" s="31"/>
      <c r="M33" s="31"/>
      <c r="N33" s="31"/>
      <c r="O33" s="31"/>
    </row>
    <row r="34" spans="2:15" ht="12.75" customHeight="1" x14ac:dyDescent="0.2">
      <c r="B34" s="29"/>
      <c r="C34" s="29"/>
      <c r="D34" s="29"/>
      <c r="E34" s="29"/>
      <c r="F34" s="29"/>
      <c r="G34" s="30"/>
      <c r="H34" s="29"/>
      <c r="I34" s="29"/>
      <c r="J34" s="29"/>
      <c r="K34" s="29"/>
      <c r="L34" s="31"/>
      <c r="M34" s="31"/>
      <c r="N34" s="31"/>
      <c r="O34" s="31"/>
    </row>
    <row r="35" spans="2:15" ht="12.75" customHeight="1" x14ac:dyDescent="0.2">
      <c r="B35" s="29"/>
      <c r="C35" s="29"/>
      <c r="D35" s="29"/>
      <c r="E35" s="29"/>
      <c r="F35" s="29"/>
      <c r="G35" s="30"/>
      <c r="H35" s="29"/>
      <c r="I35" s="29"/>
      <c r="J35" s="29"/>
      <c r="K35" s="29"/>
      <c r="L35" s="31"/>
      <c r="M35" s="31"/>
      <c r="N35" s="31"/>
      <c r="O35" s="31"/>
    </row>
    <row r="36" spans="2:15" ht="12.75" customHeight="1" x14ac:dyDescent="0.2">
      <c r="B36" s="29"/>
      <c r="C36" s="29"/>
      <c r="D36" s="29"/>
      <c r="E36" s="29"/>
      <c r="F36" s="29"/>
      <c r="G36" s="30"/>
      <c r="H36" s="29"/>
      <c r="I36" s="29"/>
      <c r="J36" s="29"/>
      <c r="K36" s="29"/>
      <c r="L36" s="31"/>
      <c r="M36" s="31"/>
      <c r="N36" s="31"/>
      <c r="O36" s="31"/>
    </row>
    <row r="37" spans="2:15" ht="12.75" customHeight="1" x14ac:dyDescent="0.2">
      <c r="B37" s="29"/>
      <c r="C37" s="29"/>
      <c r="D37" s="29"/>
      <c r="E37" s="29"/>
      <c r="F37" s="29"/>
      <c r="G37" s="30"/>
      <c r="H37" s="29"/>
      <c r="I37" s="29"/>
      <c r="J37" s="29"/>
      <c r="K37" s="29"/>
      <c r="L37" s="31"/>
      <c r="M37" s="31"/>
      <c r="N37" s="31"/>
      <c r="O37" s="31"/>
    </row>
    <row r="38" spans="2:15" ht="12.75" customHeight="1" x14ac:dyDescent="0.2">
      <c r="B38" s="29"/>
      <c r="C38" s="29"/>
      <c r="D38" s="29"/>
      <c r="E38" s="29"/>
      <c r="F38" s="29"/>
      <c r="G38" s="30"/>
      <c r="H38" s="29"/>
      <c r="I38" s="29"/>
      <c r="J38" s="29"/>
      <c r="K38" s="29"/>
      <c r="L38" s="31"/>
      <c r="M38" s="31"/>
      <c r="N38" s="31"/>
      <c r="O38" s="31"/>
    </row>
    <row r="39" spans="2:15" ht="12.75" customHeight="1" x14ac:dyDescent="0.2">
      <c r="B39" s="29"/>
      <c r="C39" s="29"/>
      <c r="D39" s="29"/>
      <c r="E39" s="29"/>
      <c r="F39" s="29"/>
      <c r="G39" s="30"/>
      <c r="H39" s="29"/>
      <c r="I39" s="29"/>
      <c r="J39" s="29"/>
      <c r="K39" s="29"/>
      <c r="L39" s="31"/>
      <c r="M39" s="31"/>
      <c r="N39" s="31"/>
      <c r="O39" s="31"/>
    </row>
    <row r="40" spans="2:15" ht="12.75" customHeight="1" x14ac:dyDescent="0.2">
      <c r="B40" s="29"/>
      <c r="C40" s="29"/>
      <c r="D40" s="29"/>
      <c r="E40" s="29"/>
      <c r="F40" s="29"/>
      <c r="G40" s="30"/>
      <c r="H40" s="29"/>
      <c r="I40" s="29"/>
      <c r="J40" s="29"/>
      <c r="K40" s="29"/>
      <c r="L40" s="31"/>
      <c r="M40" s="31"/>
      <c r="N40" s="31"/>
      <c r="O40" s="31"/>
    </row>
    <row r="41" spans="2:15" ht="12.75" customHeight="1" x14ac:dyDescent="0.2">
      <c r="B41" s="29"/>
      <c r="C41" s="29"/>
      <c r="D41" s="29"/>
      <c r="E41" s="29"/>
      <c r="F41" s="29"/>
      <c r="G41" s="30"/>
      <c r="H41" s="29"/>
      <c r="I41" s="29"/>
      <c r="J41" s="29"/>
      <c r="K41" s="29"/>
      <c r="L41" s="31"/>
      <c r="M41" s="31"/>
      <c r="N41" s="31"/>
      <c r="O41" s="31"/>
    </row>
    <row r="42" spans="2:15" ht="12.75" customHeight="1" x14ac:dyDescent="0.2">
      <c r="B42" s="29"/>
      <c r="C42" s="29"/>
      <c r="D42" s="29"/>
      <c r="E42" s="29"/>
      <c r="F42" s="29"/>
      <c r="G42" s="30"/>
      <c r="H42" s="29"/>
      <c r="I42" s="29"/>
      <c r="J42" s="29"/>
      <c r="K42" s="29"/>
      <c r="L42" s="31"/>
      <c r="M42" s="31"/>
      <c r="N42" s="31"/>
      <c r="O42" s="31"/>
    </row>
    <row r="43" spans="2:15" ht="12.75" customHeight="1" x14ac:dyDescent="0.2">
      <c r="B43" s="29"/>
      <c r="C43" s="29"/>
      <c r="D43" s="29"/>
      <c r="E43" s="29"/>
      <c r="F43" s="29"/>
      <c r="G43" s="30"/>
      <c r="H43" s="29"/>
      <c r="I43" s="29"/>
      <c r="J43" s="29"/>
      <c r="K43" s="29"/>
      <c r="L43" s="31"/>
      <c r="M43" s="31"/>
      <c r="N43" s="31"/>
      <c r="O43" s="31"/>
    </row>
    <row r="44" spans="2:15" ht="12.75" customHeight="1" x14ac:dyDescent="0.2">
      <c r="B44" s="29"/>
      <c r="C44" s="29"/>
      <c r="D44" s="29"/>
      <c r="E44" s="29"/>
      <c r="F44" s="29"/>
      <c r="G44" s="30"/>
      <c r="H44" s="29"/>
      <c r="I44" s="29"/>
      <c r="J44" s="29"/>
      <c r="K44" s="29"/>
      <c r="L44" s="31"/>
      <c r="M44" s="31"/>
      <c r="N44" s="31"/>
      <c r="O44" s="31"/>
    </row>
    <row r="45" spans="2:15" ht="12.75" customHeight="1" x14ac:dyDescent="0.2">
      <c r="B45" s="29"/>
      <c r="C45" s="29"/>
      <c r="D45" s="29"/>
      <c r="E45" s="29"/>
      <c r="F45" s="29"/>
      <c r="G45" s="30"/>
      <c r="H45" s="29"/>
      <c r="I45" s="29"/>
      <c r="J45" s="29"/>
      <c r="K45" s="29"/>
      <c r="L45" s="31"/>
      <c r="M45" s="31"/>
      <c r="N45" s="31"/>
      <c r="O45" s="31"/>
    </row>
    <row r="46" spans="2:15" ht="12.75" customHeight="1" x14ac:dyDescent="0.2">
      <c r="B46" s="29"/>
      <c r="C46" s="29"/>
      <c r="D46" s="29"/>
      <c r="E46" s="29"/>
      <c r="F46" s="29"/>
      <c r="G46" s="30"/>
      <c r="H46" s="29"/>
      <c r="I46" s="29"/>
      <c r="J46" s="29"/>
      <c r="K46" s="29"/>
      <c r="L46" s="31"/>
      <c r="M46" s="31"/>
      <c r="N46" s="31"/>
      <c r="O46" s="31"/>
    </row>
    <row r="47" spans="2:15" ht="12.75" customHeight="1" x14ac:dyDescent="0.2">
      <c r="B47" s="29"/>
      <c r="C47" s="29"/>
      <c r="D47" s="29"/>
      <c r="E47" s="29"/>
      <c r="F47" s="29"/>
      <c r="G47" s="30"/>
      <c r="H47" s="29"/>
      <c r="I47" s="29"/>
      <c r="J47" s="29"/>
      <c r="K47" s="29"/>
      <c r="L47" s="31"/>
      <c r="M47" s="31"/>
      <c r="N47" s="31"/>
      <c r="O47" s="31"/>
    </row>
    <row r="48" spans="2:15" ht="12.75" customHeight="1" x14ac:dyDescent="0.2">
      <c r="B48" s="29"/>
      <c r="C48" s="29"/>
      <c r="D48" s="29"/>
      <c r="E48" s="29"/>
      <c r="F48" s="29"/>
      <c r="G48" s="30"/>
      <c r="H48" s="29"/>
      <c r="I48" s="29"/>
      <c r="J48" s="29"/>
      <c r="K48" s="29"/>
      <c r="L48" s="31"/>
      <c r="M48" s="31"/>
      <c r="N48" s="31"/>
      <c r="O48" s="31"/>
    </row>
    <row r="49" spans="1:15" ht="12.75" customHeight="1" x14ac:dyDescent="0.2">
      <c r="B49" s="29"/>
      <c r="C49" s="29"/>
      <c r="D49" s="29"/>
      <c r="E49" s="29"/>
      <c r="F49" s="29"/>
      <c r="G49" s="30"/>
      <c r="H49" s="29"/>
      <c r="I49" s="29"/>
      <c r="J49" s="29"/>
      <c r="K49" s="29"/>
      <c r="L49" s="31"/>
      <c r="M49" s="31"/>
      <c r="N49" s="31"/>
      <c r="O49" s="31"/>
    </row>
    <row r="50" spans="1:15" ht="12.75" customHeight="1" x14ac:dyDescent="0.2">
      <c r="B50" s="29"/>
      <c r="C50" s="29"/>
      <c r="D50" s="29"/>
      <c r="E50" s="29"/>
      <c r="F50" s="29"/>
      <c r="G50" s="30"/>
      <c r="H50" s="29"/>
      <c r="I50" s="29"/>
      <c r="J50" s="29"/>
      <c r="K50" s="29"/>
      <c r="L50" s="31"/>
      <c r="M50" s="31"/>
      <c r="N50" s="31"/>
      <c r="O50" s="31"/>
    </row>
    <row r="51" spans="1:15" ht="12.75" customHeight="1" x14ac:dyDescent="0.2">
      <c r="B51" s="29"/>
      <c r="C51" s="29"/>
      <c r="D51" s="29"/>
      <c r="E51" s="29"/>
      <c r="F51" s="29"/>
      <c r="G51" s="30"/>
      <c r="H51" s="29"/>
      <c r="I51" s="29"/>
      <c r="J51" s="29"/>
      <c r="K51" s="29"/>
      <c r="L51" s="31"/>
      <c r="M51" s="31"/>
      <c r="N51" s="31"/>
      <c r="O51" s="31"/>
    </row>
    <row r="52" spans="1:15" ht="12.75" customHeight="1" x14ac:dyDescent="0.2">
      <c r="B52" s="29"/>
      <c r="C52" s="29"/>
      <c r="D52" s="29"/>
      <c r="E52" s="29"/>
      <c r="F52" s="29"/>
      <c r="G52" s="30"/>
      <c r="H52" s="29"/>
      <c r="I52" s="29"/>
      <c r="J52" s="29"/>
      <c r="K52" s="29"/>
      <c r="L52" s="31"/>
      <c r="M52" s="31"/>
      <c r="N52" s="31"/>
      <c r="O52" s="31"/>
    </row>
    <row r="53" spans="1:15" ht="12.75" customHeight="1" x14ac:dyDescent="0.2">
      <c r="B53" s="29"/>
      <c r="C53" s="29"/>
      <c r="D53" s="29"/>
      <c r="E53" s="29"/>
      <c r="F53" s="29"/>
      <c r="G53" s="30"/>
      <c r="H53" s="29"/>
      <c r="I53" s="29"/>
      <c r="J53" s="29"/>
      <c r="K53" s="29"/>
      <c r="L53" s="31"/>
      <c r="M53" s="31"/>
      <c r="N53" s="31"/>
      <c r="O53" s="31"/>
    </row>
    <row r="54" spans="1:15" ht="12.75" customHeight="1" x14ac:dyDescent="0.2">
      <c r="B54" s="29"/>
      <c r="C54" s="29"/>
      <c r="D54" s="29"/>
      <c r="E54" s="29"/>
      <c r="F54" s="29"/>
      <c r="G54" s="30"/>
      <c r="H54" s="29"/>
      <c r="I54" s="29"/>
      <c r="J54" s="29"/>
      <c r="K54" s="29"/>
      <c r="L54" s="31"/>
      <c r="M54" s="31"/>
      <c r="N54" s="31"/>
      <c r="O54" s="31"/>
    </row>
    <row r="55" spans="1:15" ht="12.75" customHeight="1" x14ac:dyDescent="0.2">
      <c r="B55" s="29"/>
      <c r="C55" s="29"/>
      <c r="D55" s="29"/>
      <c r="E55" s="29"/>
      <c r="F55" s="29"/>
      <c r="G55" s="30"/>
      <c r="H55" s="29"/>
      <c r="I55" s="29"/>
      <c r="J55" s="29"/>
      <c r="K55" s="29"/>
      <c r="L55" s="31"/>
      <c r="M55" s="31"/>
      <c r="N55" s="31"/>
      <c r="O55" s="31"/>
    </row>
    <row r="56" spans="1:15" ht="12.75" customHeight="1" x14ac:dyDescent="0.2">
      <c r="B56" s="29"/>
      <c r="C56" s="29"/>
      <c r="D56" s="29"/>
      <c r="E56" s="29"/>
      <c r="F56" s="29"/>
      <c r="G56" s="30"/>
      <c r="H56" s="29"/>
      <c r="I56" s="29"/>
      <c r="J56" s="29"/>
      <c r="K56" s="29"/>
      <c r="L56" s="31"/>
      <c r="M56" s="31"/>
      <c r="N56" s="31"/>
      <c r="O56" s="31"/>
    </row>
    <row r="57" spans="1:15" ht="132" customHeight="1" x14ac:dyDescent="0.2">
      <c r="A57" s="4" t="s">
        <v>0</v>
      </c>
      <c r="B57" s="5" t="s">
        <v>1</v>
      </c>
      <c r="C57" s="5" t="s">
        <v>2</v>
      </c>
      <c r="D57" s="5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  <c r="K57" s="5" t="s">
        <v>10</v>
      </c>
      <c r="L57" s="6" t="s">
        <v>11</v>
      </c>
      <c r="M57" s="6" t="s">
        <v>12</v>
      </c>
      <c r="N57" s="6" t="s">
        <v>13</v>
      </c>
      <c r="O57" s="7" t="s">
        <v>14</v>
      </c>
    </row>
    <row r="58" spans="1:15" ht="12.75" customHeight="1" x14ac:dyDescent="0.2">
      <c r="A58" s="8" t="s">
        <v>15</v>
      </c>
      <c r="B58" s="52"/>
      <c r="C58" s="52"/>
      <c r="D58" s="36"/>
      <c r="E58" s="60"/>
      <c r="F58" s="36"/>
      <c r="G58" s="61"/>
      <c r="H58" s="36"/>
      <c r="I58" s="39"/>
      <c r="J58" s="60"/>
      <c r="K58" s="36"/>
      <c r="L58" s="37">
        <f>((F58)/(E58+F58+(Jan!E58+Fev!E58+Mar!E58+Abr!E58)))</f>
        <v>0</v>
      </c>
      <c r="M58" s="37">
        <f t="shared" ref="M58:M88" si="0">IF(D58=0,0%,(J58)/D58)</f>
        <v>0</v>
      </c>
      <c r="N58" s="37">
        <f t="shared" ref="N58:N88" si="1">IF(D58=0,0%,(E58)/D58)</f>
        <v>0</v>
      </c>
      <c r="O58" s="38" t="s">
        <v>16</v>
      </c>
    </row>
    <row r="59" spans="1:15" ht="17.25" customHeight="1" x14ac:dyDescent="0.2">
      <c r="A59" s="8" t="s">
        <v>17</v>
      </c>
      <c r="B59" s="52"/>
      <c r="C59" s="52"/>
      <c r="D59" s="36"/>
      <c r="E59" s="60"/>
      <c r="F59" s="36"/>
      <c r="G59" s="61"/>
      <c r="H59" s="36"/>
      <c r="I59" s="36"/>
      <c r="J59" s="60"/>
      <c r="K59" s="36"/>
      <c r="L59" s="37">
        <f>((F59)/(E59+F59+(Jan!E59+Fev!E59+Mar!E59+Abr!E59)))</f>
        <v>0</v>
      </c>
      <c r="M59" s="37">
        <f t="shared" si="0"/>
        <v>0</v>
      </c>
      <c r="N59" s="37">
        <f t="shared" si="1"/>
        <v>0</v>
      </c>
      <c r="O59" s="38">
        <f t="shared" ref="O59:O60" si="2">IF(J59=0,0%,I59/J59)</f>
        <v>0</v>
      </c>
    </row>
    <row r="60" spans="1:15" ht="17.25" customHeight="1" x14ac:dyDescent="0.2">
      <c r="A60" s="8" t="s">
        <v>18</v>
      </c>
      <c r="B60" s="52"/>
      <c r="C60" s="52"/>
      <c r="D60" s="36"/>
      <c r="E60" s="60"/>
      <c r="F60" s="36"/>
      <c r="G60" s="61"/>
      <c r="H60" s="36"/>
      <c r="I60" s="36"/>
      <c r="J60" s="60"/>
      <c r="K60" s="36"/>
      <c r="L60" s="37">
        <f>((F60)/(E60+F60+(Jan!E60+Fev!E60+Mar!E60+Abr!E60)))</f>
        <v>0</v>
      </c>
      <c r="M60" s="37">
        <f t="shared" si="0"/>
        <v>0</v>
      </c>
      <c r="N60" s="37">
        <f t="shared" si="1"/>
        <v>0</v>
      </c>
      <c r="O60" s="38">
        <f t="shared" si="2"/>
        <v>0</v>
      </c>
    </row>
    <row r="61" spans="1:15" ht="22.5" customHeight="1" x14ac:dyDescent="0.2">
      <c r="A61" s="8" t="s">
        <v>19</v>
      </c>
      <c r="B61" s="52"/>
      <c r="C61" s="52"/>
      <c r="D61" s="36"/>
      <c r="E61" s="60"/>
      <c r="F61" s="36"/>
      <c r="G61" s="61"/>
      <c r="H61" s="36"/>
      <c r="I61" s="39"/>
      <c r="J61" s="60"/>
      <c r="K61" s="39"/>
      <c r="L61" s="37">
        <f>((F61)/(E61+F61+(Jan!E61+Fev!E61+Mar!E61+Abr!E61)))</f>
        <v>0</v>
      </c>
      <c r="M61" s="37">
        <f t="shared" si="0"/>
        <v>0</v>
      </c>
      <c r="N61" s="37">
        <f t="shared" si="1"/>
        <v>0</v>
      </c>
      <c r="O61" s="38" t="s">
        <v>16</v>
      </c>
    </row>
    <row r="62" spans="1:15" ht="17.25" customHeight="1" x14ac:dyDescent="0.2">
      <c r="A62" s="8" t="s">
        <v>20</v>
      </c>
      <c r="B62" s="52"/>
      <c r="C62" s="52"/>
      <c r="D62" s="36"/>
      <c r="E62" s="60"/>
      <c r="F62" s="36"/>
      <c r="G62" s="61"/>
      <c r="H62" s="36"/>
      <c r="I62" s="39"/>
      <c r="J62" s="60"/>
      <c r="K62" s="36"/>
      <c r="L62" s="37">
        <f>((F62)/(E62+F62+(Jan!E62+Fev!E62+Mar!E62+Abr!E62)))</f>
        <v>0</v>
      </c>
      <c r="M62" s="37">
        <f t="shared" si="0"/>
        <v>0</v>
      </c>
      <c r="N62" s="37">
        <f t="shared" si="1"/>
        <v>0</v>
      </c>
      <c r="O62" s="38" t="s">
        <v>16</v>
      </c>
    </row>
    <row r="63" spans="1:15" ht="17.25" customHeight="1" x14ac:dyDescent="0.2">
      <c r="A63" s="8" t="s">
        <v>21</v>
      </c>
      <c r="B63" s="52"/>
      <c r="C63" s="52"/>
      <c r="D63" s="36"/>
      <c r="E63" s="60"/>
      <c r="F63" s="36"/>
      <c r="G63" s="61"/>
      <c r="H63" s="36"/>
      <c r="I63" s="36"/>
      <c r="J63" s="60"/>
      <c r="K63" s="39"/>
      <c r="L63" s="37">
        <f>((F63)/(E63+F63+(Jan!E63+Fev!E63+Mar!E63+Abr!E63)))</f>
        <v>0</v>
      </c>
      <c r="M63" s="37">
        <f t="shared" si="0"/>
        <v>0</v>
      </c>
      <c r="N63" s="37">
        <f t="shared" si="1"/>
        <v>0</v>
      </c>
      <c r="O63" s="38">
        <f t="shared" ref="O63:O64" si="3">IF(J63=0,0%,I63/J63)</f>
        <v>0</v>
      </c>
    </row>
    <row r="64" spans="1:15" ht="21.75" customHeight="1" x14ac:dyDescent="0.2">
      <c r="A64" s="8" t="s">
        <v>22</v>
      </c>
      <c r="B64" s="52"/>
      <c r="C64" s="52"/>
      <c r="D64" s="36"/>
      <c r="E64" s="60"/>
      <c r="F64" s="36"/>
      <c r="G64" s="61"/>
      <c r="H64" s="36"/>
      <c r="I64" s="36"/>
      <c r="J64" s="60"/>
      <c r="K64" s="36"/>
      <c r="L64" s="37">
        <f>((F64)/(E64+F64+(Jan!E64+Fev!E64+Mar!E64+Abr!E64)))</f>
        <v>0</v>
      </c>
      <c r="M64" s="37">
        <f t="shared" si="0"/>
        <v>0</v>
      </c>
      <c r="N64" s="37">
        <f t="shared" si="1"/>
        <v>0</v>
      </c>
      <c r="O64" s="38">
        <f t="shared" si="3"/>
        <v>0</v>
      </c>
    </row>
    <row r="65" spans="1:15" ht="17.25" customHeight="1" x14ac:dyDescent="0.2">
      <c r="A65" s="8" t="s">
        <v>23</v>
      </c>
      <c r="B65" s="52"/>
      <c r="C65" s="52"/>
      <c r="D65" s="36"/>
      <c r="E65" s="60"/>
      <c r="F65" s="36"/>
      <c r="G65" s="61"/>
      <c r="H65" s="36"/>
      <c r="I65" s="39"/>
      <c r="J65" s="60"/>
      <c r="K65" s="36"/>
      <c r="L65" s="37">
        <f>((F65)/(E65+F65+(Jan!E65+Fev!E65+Mar!E65+Abr!E65)))</f>
        <v>0</v>
      </c>
      <c r="M65" s="37">
        <f t="shared" si="0"/>
        <v>0</v>
      </c>
      <c r="N65" s="37">
        <f t="shared" si="1"/>
        <v>0</v>
      </c>
      <c r="O65" s="38" t="s">
        <v>16</v>
      </c>
    </row>
    <row r="66" spans="1:15" ht="12.75" customHeight="1" x14ac:dyDescent="0.2">
      <c r="A66" s="8" t="s">
        <v>24</v>
      </c>
      <c r="B66" s="52"/>
      <c r="C66" s="52"/>
      <c r="D66" s="36"/>
      <c r="E66" s="60"/>
      <c r="F66" s="36"/>
      <c r="G66" s="61"/>
      <c r="H66" s="36"/>
      <c r="I66" s="36"/>
      <c r="J66" s="60"/>
      <c r="K66" s="36"/>
      <c r="L66" s="37">
        <f>((F66)/(E66+F66+(Jan!E66+Fev!E66+Mar!E66+Abr!E66)))</f>
        <v>0</v>
      </c>
      <c r="M66" s="37">
        <f t="shared" si="0"/>
        <v>0</v>
      </c>
      <c r="N66" s="37">
        <f t="shared" si="1"/>
        <v>0</v>
      </c>
      <c r="O66" s="38">
        <f t="shared" ref="O66:O67" si="4">IF(J66=0,0%,I66/J66)</f>
        <v>0</v>
      </c>
    </row>
    <row r="67" spans="1:15" ht="12.75" customHeight="1" x14ac:dyDescent="0.2">
      <c r="A67" s="8" t="s">
        <v>25</v>
      </c>
      <c r="B67" s="52"/>
      <c r="C67" s="52"/>
      <c r="D67" s="36"/>
      <c r="E67" s="60"/>
      <c r="F67" s="36"/>
      <c r="G67" s="61"/>
      <c r="H67" s="36"/>
      <c r="I67" s="36"/>
      <c r="J67" s="60"/>
      <c r="K67" s="36"/>
      <c r="L67" s="37">
        <f>((F67)/(E67+F67+(Jan!E67+Fev!E67+Mar!E67+Abr!E67)))</f>
        <v>0</v>
      </c>
      <c r="M67" s="37">
        <f t="shared" si="0"/>
        <v>0</v>
      </c>
      <c r="N67" s="37">
        <f t="shared" si="1"/>
        <v>0</v>
      </c>
      <c r="O67" s="38">
        <f t="shared" si="4"/>
        <v>0</v>
      </c>
    </row>
    <row r="68" spans="1:15" ht="32.25" customHeight="1" x14ac:dyDescent="0.2">
      <c r="A68" s="12" t="s">
        <v>26</v>
      </c>
      <c r="B68" s="52"/>
      <c r="C68" s="52"/>
      <c r="D68" s="36"/>
      <c r="E68" s="60"/>
      <c r="F68" s="36"/>
      <c r="G68" s="61"/>
      <c r="H68" s="36"/>
      <c r="I68" s="36"/>
      <c r="J68" s="60"/>
      <c r="K68" s="39"/>
      <c r="L68" s="37">
        <f>((F68)/(E68+F68+(Jan!E68+Fev!E68+Mar!E68+Abr!E68)))</f>
        <v>0</v>
      </c>
      <c r="M68" s="37">
        <f t="shared" si="0"/>
        <v>0</v>
      </c>
      <c r="N68" s="37">
        <f t="shared" si="1"/>
        <v>0</v>
      </c>
      <c r="O68" s="38" t="s">
        <v>16</v>
      </c>
    </row>
    <row r="69" spans="1:15" ht="17.25" customHeight="1" x14ac:dyDescent="0.2">
      <c r="A69" s="8" t="s">
        <v>27</v>
      </c>
      <c r="B69" s="52"/>
      <c r="C69" s="52"/>
      <c r="D69" s="36"/>
      <c r="E69" s="60"/>
      <c r="F69" s="36"/>
      <c r="G69" s="61"/>
      <c r="H69" s="36"/>
      <c r="I69" s="36"/>
      <c r="J69" s="60"/>
      <c r="K69" s="36"/>
      <c r="L69" s="37">
        <f>((F69)/(E69+F69+(Jan!E69+Fev!E69+Mar!E69+Abr!E69)))</f>
        <v>0</v>
      </c>
      <c r="M69" s="37">
        <f t="shared" si="0"/>
        <v>0</v>
      </c>
      <c r="N69" s="37">
        <f t="shared" si="1"/>
        <v>0</v>
      </c>
      <c r="O69" s="38">
        <f t="shared" ref="O69:O81" si="5">IF(J69=0,0%,I69/J69)</f>
        <v>0</v>
      </c>
    </row>
    <row r="70" spans="1:15" ht="17.25" customHeight="1" x14ac:dyDescent="0.2">
      <c r="A70" s="8" t="s">
        <v>28</v>
      </c>
      <c r="B70" s="52"/>
      <c r="C70" s="52"/>
      <c r="D70" s="36"/>
      <c r="E70" s="60"/>
      <c r="F70" s="36"/>
      <c r="G70" s="61"/>
      <c r="H70" s="36"/>
      <c r="I70" s="36"/>
      <c r="J70" s="60"/>
      <c r="K70" s="36"/>
      <c r="L70" s="37">
        <f>((F70)/(E70+F70+(Jan!E70+Fev!E70+Mar!E70+Abr!E70)))</f>
        <v>0</v>
      </c>
      <c r="M70" s="37">
        <f t="shared" si="0"/>
        <v>0</v>
      </c>
      <c r="N70" s="37">
        <f t="shared" si="1"/>
        <v>0</v>
      </c>
      <c r="O70" s="38">
        <f t="shared" si="5"/>
        <v>0</v>
      </c>
    </row>
    <row r="71" spans="1:15" ht="17.25" customHeight="1" x14ac:dyDescent="0.2">
      <c r="A71" s="8" t="s">
        <v>29</v>
      </c>
      <c r="B71" s="52"/>
      <c r="C71" s="52"/>
      <c r="D71" s="36"/>
      <c r="E71" s="60"/>
      <c r="F71" s="36"/>
      <c r="G71" s="61"/>
      <c r="H71" s="36"/>
      <c r="I71" s="36"/>
      <c r="J71" s="60"/>
      <c r="K71" s="36"/>
      <c r="L71" s="37">
        <f>((F71)/(E71+F71+(Jan!E71+Fev!E71+Mar!E71+Abr!E71)))</f>
        <v>0</v>
      </c>
      <c r="M71" s="37">
        <f t="shared" si="0"/>
        <v>0</v>
      </c>
      <c r="N71" s="37">
        <f t="shared" si="1"/>
        <v>0</v>
      </c>
      <c r="O71" s="38">
        <f t="shared" si="5"/>
        <v>0</v>
      </c>
    </row>
    <row r="72" spans="1:15" ht="17.25" customHeight="1" x14ac:dyDescent="0.2">
      <c r="A72" s="8" t="s">
        <v>30</v>
      </c>
      <c r="B72" s="52"/>
      <c r="C72" s="52"/>
      <c r="D72" s="36"/>
      <c r="E72" s="60"/>
      <c r="F72" s="36"/>
      <c r="G72" s="61"/>
      <c r="H72" s="36"/>
      <c r="I72" s="36"/>
      <c r="J72" s="60"/>
      <c r="K72" s="36"/>
      <c r="L72" s="37">
        <f>((F72)/(E72+F72+(Jan!E72+Fev!E72+Mar!E72+Abr!E72)))</f>
        <v>0</v>
      </c>
      <c r="M72" s="37">
        <f t="shared" si="0"/>
        <v>0</v>
      </c>
      <c r="N72" s="37">
        <f t="shared" si="1"/>
        <v>0</v>
      </c>
      <c r="O72" s="38">
        <f t="shared" si="5"/>
        <v>0</v>
      </c>
    </row>
    <row r="73" spans="1:15" ht="17.25" customHeight="1" x14ac:dyDescent="0.2">
      <c r="A73" s="8" t="s">
        <v>31</v>
      </c>
      <c r="B73" s="52"/>
      <c r="C73" s="52"/>
      <c r="D73" s="36"/>
      <c r="E73" s="60"/>
      <c r="F73" s="36"/>
      <c r="G73" s="61"/>
      <c r="H73" s="36"/>
      <c r="I73" s="36"/>
      <c r="J73" s="60"/>
      <c r="K73" s="36"/>
      <c r="L73" s="37">
        <f>((F73)/(E73+F73+(Jan!E73+Fev!E73+Mar!E73+Abr!E73)))</f>
        <v>0</v>
      </c>
      <c r="M73" s="37">
        <f t="shared" si="0"/>
        <v>0</v>
      </c>
      <c r="N73" s="37">
        <f t="shared" si="1"/>
        <v>0</v>
      </c>
      <c r="O73" s="38">
        <f t="shared" si="5"/>
        <v>0</v>
      </c>
    </row>
    <row r="74" spans="1:15" ht="17.25" customHeight="1" x14ac:dyDescent="0.2">
      <c r="A74" s="8" t="s">
        <v>32</v>
      </c>
      <c r="B74" s="52"/>
      <c r="C74" s="52"/>
      <c r="D74" s="36"/>
      <c r="E74" s="60"/>
      <c r="F74" s="36"/>
      <c r="G74" s="61"/>
      <c r="H74" s="36"/>
      <c r="I74" s="36"/>
      <c r="J74" s="60"/>
      <c r="K74" s="36"/>
      <c r="L74" s="37">
        <f>((F74)/(E74+F74+(Jan!E74+Fev!E74+Mar!E74+Abr!E74)))</f>
        <v>0</v>
      </c>
      <c r="M74" s="37">
        <f t="shared" si="0"/>
        <v>0</v>
      </c>
      <c r="N74" s="37">
        <f t="shared" si="1"/>
        <v>0</v>
      </c>
      <c r="O74" s="38">
        <f t="shared" si="5"/>
        <v>0</v>
      </c>
    </row>
    <row r="75" spans="1:15" ht="17.25" customHeight="1" x14ac:dyDescent="0.2">
      <c r="A75" s="13" t="s">
        <v>33</v>
      </c>
      <c r="B75" s="52"/>
      <c r="C75" s="52"/>
      <c r="D75" s="36"/>
      <c r="E75" s="60"/>
      <c r="F75" s="36"/>
      <c r="G75" s="36"/>
      <c r="H75" s="36"/>
      <c r="I75" s="36"/>
      <c r="J75" s="60"/>
      <c r="K75" s="36"/>
      <c r="L75" s="37">
        <f>((F75)/(E75+F75+(Jan!E75+Fev!E75+Mar!E75+Abr!E75)))</f>
        <v>0</v>
      </c>
      <c r="M75" s="37">
        <f t="shared" si="0"/>
        <v>0</v>
      </c>
      <c r="N75" s="37">
        <f t="shared" si="1"/>
        <v>0</v>
      </c>
      <c r="O75" s="38">
        <f t="shared" si="5"/>
        <v>0</v>
      </c>
    </row>
    <row r="76" spans="1:15" ht="17.25" customHeight="1" x14ac:dyDescent="0.2">
      <c r="A76" s="13" t="s">
        <v>34</v>
      </c>
      <c r="B76" s="52"/>
      <c r="C76" s="52"/>
      <c r="D76" s="36"/>
      <c r="E76" s="60"/>
      <c r="F76" s="36"/>
      <c r="G76" s="36"/>
      <c r="H76" s="36"/>
      <c r="I76" s="36"/>
      <c r="J76" s="60"/>
      <c r="K76" s="36"/>
      <c r="L76" s="37">
        <f>((F76)/(E76+F76+(Jan!E76+Fev!E76+Mar!E76+Abr!E76)))</f>
        <v>0</v>
      </c>
      <c r="M76" s="37">
        <f t="shared" si="0"/>
        <v>0</v>
      </c>
      <c r="N76" s="37">
        <f t="shared" si="1"/>
        <v>0</v>
      </c>
      <c r="O76" s="38">
        <f t="shared" si="5"/>
        <v>0</v>
      </c>
    </row>
    <row r="77" spans="1:15" ht="17.25" customHeight="1" x14ac:dyDescent="0.2">
      <c r="A77" s="13" t="s">
        <v>35</v>
      </c>
      <c r="B77" s="52"/>
      <c r="C77" s="52"/>
      <c r="D77" s="36"/>
      <c r="E77" s="60"/>
      <c r="F77" s="36"/>
      <c r="G77" s="36"/>
      <c r="H77" s="36"/>
      <c r="I77" s="36"/>
      <c r="J77" s="60"/>
      <c r="K77" s="36"/>
      <c r="L77" s="37">
        <f>((F77)/(E77+F77+(Jan!E77+Fev!E77+Mar!E77+Abr!E77)))</f>
        <v>0</v>
      </c>
      <c r="M77" s="37">
        <f t="shared" si="0"/>
        <v>0</v>
      </c>
      <c r="N77" s="37">
        <f t="shared" si="1"/>
        <v>0</v>
      </c>
      <c r="O77" s="38">
        <f t="shared" si="5"/>
        <v>0</v>
      </c>
    </row>
    <row r="78" spans="1:15" ht="17.25" customHeight="1" x14ac:dyDescent="0.2">
      <c r="A78" s="13" t="s">
        <v>36</v>
      </c>
      <c r="B78" s="52"/>
      <c r="C78" s="52"/>
      <c r="D78" s="36"/>
      <c r="E78" s="60"/>
      <c r="F78" s="36"/>
      <c r="G78" s="36"/>
      <c r="H78" s="36"/>
      <c r="I78" s="36"/>
      <c r="J78" s="60"/>
      <c r="K78" s="36"/>
      <c r="L78" s="37">
        <f>((F78)/(E78+F78+(Jan!E78+Fev!E78+Mar!E78+Abr!E78)))</f>
        <v>0</v>
      </c>
      <c r="M78" s="37">
        <f t="shared" si="0"/>
        <v>0</v>
      </c>
      <c r="N78" s="37">
        <f t="shared" si="1"/>
        <v>0</v>
      </c>
      <c r="O78" s="38">
        <f t="shared" si="5"/>
        <v>0</v>
      </c>
    </row>
    <row r="79" spans="1:15" ht="17.25" customHeight="1" x14ac:dyDescent="0.2">
      <c r="A79" s="13" t="s">
        <v>37</v>
      </c>
      <c r="B79" s="52"/>
      <c r="C79" s="52"/>
      <c r="D79" s="36"/>
      <c r="E79" s="60"/>
      <c r="F79" s="36"/>
      <c r="G79" s="36"/>
      <c r="H79" s="36"/>
      <c r="I79" s="36"/>
      <c r="J79" s="60"/>
      <c r="K79" s="36"/>
      <c r="L79" s="37">
        <f>((F79)/(E79+F79+(Jan!E79+Fev!E79+Mar!E79+Abr!E79)))</f>
        <v>0</v>
      </c>
      <c r="M79" s="37">
        <f t="shared" si="0"/>
        <v>0</v>
      </c>
      <c r="N79" s="37">
        <f t="shared" si="1"/>
        <v>0</v>
      </c>
      <c r="O79" s="38">
        <f t="shared" si="5"/>
        <v>0</v>
      </c>
    </row>
    <row r="80" spans="1:15" ht="17.25" customHeight="1" x14ac:dyDescent="0.2">
      <c r="A80" s="13" t="s">
        <v>38</v>
      </c>
      <c r="B80" s="52"/>
      <c r="C80" s="52"/>
      <c r="D80" s="36"/>
      <c r="E80" s="60"/>
      <c r="F80" s="36"/>
      <c r="G80" s="36"/>
      <c r="H80" s="36"/>
      <c r="I80" s="36"/>
      <c r="J80" s="60"/>
      <c r="K80" s="39"/>
      <c r="L80" s="37">
        <f>((F80)/(E80+F80+(Jan!E80+Fev!E80+Mar!E80+Abr!E80)))</f>
        <v>0</v>
      </c>
      <c r="M80" s="37">
        <f t="shared" si="0"/>
        <v>0</v>
      </c>
      <c r="N80" s="37">
        <f t="shared" si="1"/>
        <v>0</v>
      </c>
      <c r="O80" s="38">
        <f t="shared" si="5"/>
        <v>0</v>
      </c>
    </row>
    <row r="81" spans="1:15" ht="17.25" customHeight="1" x14ac:dyDescent="0.2">
      <c r="A81" s="13" t="s">
        <v>39</v>
      </c>
      <c r="B81" s="52"/>
      <c r="C81" s="52"/>
      <c r="D81" s="36"/>
      <c r="E81" s="60"/>
      <c r="F81" s="36"/>
      <c r="G81" s="36"/>
      <c r="H81" s="36"/>
      <c r="I81" s="36"/>
      <c r="J81" s="60"/>
      <c r="K81" s="36"/>
      <c r="L81" s="37">
        <f>((F81)/(E81+F81+(Jan!E81+Fev!E81+Mar!E81+Abr!E81)))</f>
        <v>0</v>
      </c>
      <c r="M81" s="37">
        <f t="shared" si="0"/>
        <v>0</v>
      </c>
      <c r="N81" s="37">
        <f t="shared" si="1"/>
        <v>0</v>
      </c>
      <c r="O81" s="38">
        <f t="shared" si="5"/>
        <v>0</v>
      </c>
    </row>
    <row r="82" spans="1:15" ht="12.75" customHeight="1" x14ac:dyDescent="0.2">
      <c r="A82" s="13" t="s">
        <v>40</v>
      </c>
      <c r="B82" s="54"/>
      <c r="C82" s="52"/>
      <c r="D82" s="36"/>
      <c r="E82" s="60"/>
      <c r="F82" s="36"/>
      <c r="G82" s="36"/>
      <c r="H82" s="36"/>
      <c r="I82" s="39"/>
      <c r="J82" s="60"/>
      <c r="K82" s="39"/>
      <c r="L82" s="37">
        <f>((F82)/(E82+F82+(Jan!E82+Fev!E82+Mar!E82+Abr!E82)))</f>
        <v>0</v>
      </c>
      <c r="M82" s="37">
        <f t="shared" si="0"/>
        <v>0</v>
      </c>
      <c r="N82" s="37">
        <f t="shared" si="1"/>
        <v>0</v>
      </c>
      <c r="O82" s="38" t="s">
        <v>16</v>
      </c>
    </row>
    <row r="83" spans="1:15" ht="12.75" customHeight="1" x14ac:dyDescent="0.2">
      <c r="A83" s="13" t="s">
        <v>41</v>
      </c>
      <c r="B83" s="54"/>
      <c r="C83" s="54"/>
      <c r="D83" s="39"/>
      <c r="E83" s="60"/>
      <c r="F83" s="36"/>
      <c r="G83" s="36"/>
      <c r="H83" s="36"/>
      <c r="I83" s="39"/>
      <c r="J83" s="60"/>
      <c r="K83" s="39"/>
      <c r="L83" s="37">
        <f>((F83)/(E83+F83+(Jan!E83+Fev!E83+Mar!E83+Abr!E83)))</f>
        <v>0</v>
      </c>
      <c r="M83" s="37">
        <f t="shared" si="0"/>
        <v>0</v>
      </c>
      <c r="N83" s="37">
        <f t="shared" si="1"/>
        <v>0</v>
      </c>
      <c r="O83" s="38" t="s">
        <v>16</v>
      </c>
    </row>
    <row r="84" spans="1:15" ht="12.75" customHeight="1" x14ac:dyDescent="0.2">
      <c r="A84" s="13" t="s">
        <v>42</v>
      </c>
      <c r="B84" s="52"/>
      <c r="C84" s="52"/>
      <c r="D84" s="36"/>
      <c r="E84" s="60"/>
      <c r="F84" s="36"/>
      <c r="G84" s="36"/>
      <c r="H84" s="36"/>
      <c r="I84" s="39"/>
      <c r="J84" s="60"/>
      <c r="K84" s="39"/>
      <c r="L84" s="37">
        <f>((F84)/(E84+F84+(Jan!E84+Fev!E84+Mar!E84+Abr!E84)))</f>
        <v>0</v>
      </c>
      <c r="M84" s="37">
        <f t="shared" si="0"/>
        <v>0</v>
      </c>
      <c r="N84" s="37">
        <f t="shared" si="1"/>
        <v>0</v>
      </c>
      <c r="O84" s="38" t="s">
        <v>16</v>
      </c>
    </row>
    <row r="85" spans="1:15" ht="12.75" customHeight="1" x14ac:dyDescent="0.2">
      <c r="A85" s="13" t="s">
        <v>43</v>
      </c>
      <c r="B85" s="52"/>
      <c r="C85" s="54"/>
      <c r="D85" s="36"/>
      <c r="E85" s="60"/>
      <c r="F85" s="36"/>
      <c r="G85" s="36"/>
      <c r="H85" s="36"/>
      <c r="I85" s="39"/>
      <c r="J85" s="60"/>
      <c r="K85" s="39"/>
      <c r="L85" s="37">
        <f>((F85)/(E85+F85+(Jan!E85+Fev!E85+Mar!E85+Abr!E85)))</f>
        <v>0</v>
      </c>
      <c r="M85" s="37">
        <f t="shared" si="0"/>
        <v>0</v>
      </c>
      <c r="N85" s="37">
        <f t="shared" si="1"/>
        <v>0</v>
      </c>
      <c r="O85" s="38" t="s">
        <v>16</v>
      </c>
    </row>
    <row r="86" spans="1:15" ht="12.75" customHeight="1" x14ac:dyDescent="0.2">
      <c r="A86" s="13" t="s">
        <v>44</v>
      </c>
      <c r="B86" s="52"/>
      <c r="C86" s="52"/>
      <c r="D86" s="36"/>
      <c r="E86" s="60"/>
      <c r="F86" s="36"/>
      <c r="G86" s="36"/>
      <c r="H86" s="36"/>
      <c r="I86" s="39"/>
      <c r="J86" s="60"/>
      <c r="K86" s="39"/>
      <c r="L86" s="37">
        <f>((F86)/(E86+F86+(Jan!E86+Fev!E86+Mar!E86+Abr!E86)))</f>
        <v>0</v>
      </c>
      <c r="M86" s="37">
        <f t="shared" si="0"/>
        <v>0</v>
      </c>
      <c r="N86" s="37">
        <f t="shared" si="1"/>
        <v>0</v>
      </c>
      <c r="O86" s="38" t="s">
        <v>16</v>
      </c>
    </row>
    <row r="87" spans="1:15" ht="22.5" customHeight="1" x14ac:dyDescent="0.2">
      <c r="A87" s="13" t="s">
        <v>45</v>
      </c>
      <c r="B87" s="52"/>
      <c r="C87" s="52"/>
      <c r="D87" s="36"/>
      <c r="E87" s="60"/>
      <c r="F87" s="36"/>
      <c r="G87" s="36"/>
      <c r="H87" s="36"/>
      <c r="I87" s="39"/>
      <c r="J87" s="60"/>
      <c r="K87" s="39"/>
      <c r="L87" s="37">
        <f>((F87)/(E87+F87+(Jan!E87+Fev!E87+Mar!E87+Abr!E87)))</f>
        <v>0</v>
      </c>
      <c r="M87" s="37">
        <f t="shared" si="0"/>
        <v>0</v>
      </c>
      <c r="N87" s="37">
        <f t="shared" si="1"/>
        <v>0</v>
      </c>
      <c r="O87" s="38" t="s">
        <v>16</v>
      </c>
    </row>
    <row r="88" spans="1:15" ht="23.25" customHeight="1" x14ac:dyDescent="0.2">
      <c r="A88" s="13" t="s">
        <v>46</v>
      </c>
      <c r="B88" s="52"/>
      <c r="C88" s="52"/>
      <c r="D88" s="36"/>
      <c r="E88" s="60"/>
      <c r="F88" s="36"/>
      <c r="G88" s="36"/>
      <c r="H88" s="36"/>
      <c r="I88" s="39"/>
      <c r="J88" s="60"/>
      <c r="K88" s="36"/>
      <c r="L88" s="37">
        <f>((F88)/(E88+F88+(Jan!E88+Fev!E88+Mar!E88+Abr!E88)))</f>
        <v>0</v>
      </c>
      <c r="M88" s="37">
        <f t="shared" si="0"/>
        <v>0</v>
      </c>
      <c r="N88" s="37">
        <f t="shared" si="1"/>
        <v>0</v>
      </c>
      <c r="O88" s="38" t="s">
        <v>16</v>
      </c>
    </row>
    <row r="89" spans="1:15" ht="105" customHeight="1" x14ac:dyDescent="0.2">
      <c r="A89" s="4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5</v>
      </c>
      <c r="G89" s="5" t="s">
        <v>6</v>
      </c>
      <c r="H89" s="5" t="s">
        <v>7</v>
      </c>
      <c r="I89" s="5" t="s">
        <v>8</v>
      </c>
      <c r="J89" s="5" t="s">
        <v>9</v>
      </c>
      <c r="K89" s="5" t="s">
        <v>10</v>
      </c>
      <c r="L89" s="6" t="s">
        <v>11</v>
      </c>
      <c r="M89" s="6" t="s">
        <v>12</v>
      </c>
      <c r="N89" s="6" t="s">
        <v>13</v>
      </c>
      <c r="O89" s="7" t="s">
        <v>14</v>
      </c>
    </row>
    <row r="90" spans="1:15" ht="21" customHeight="1" x14ac:dyDescent="0.2">
      <c r="A90" s="13" t="s">
        <v>48</v>
      </c>
      <c r="B90" s="52"/>
      <c r="C90" s="52"/>
      <c r="D90" s="36"/>
      <c r="E90" s="36"/>
      <c r="F90" s="57"/>
      <c r="G90" s="36"/>
      <c r="H90" s="36"/>
      <c r="I90" s="39"/>
      <c r="J90" s="36"/>
      <c r="K90" s="36"/>
      <c r="L90" s="37">
        <f>((F90)/(E90+F90+(Jan!E90+Fev!E90+Mar!E90+Abr!E90)))</f>
        <v>0</v>
      </c>
      <c r="M90" s="37">
        <f t="shared" ref="M90:M122" si="6">IF(D90=0,0%,(J90)/D90)</f>
        <v>0</v>
      </c>
      <c r="N90" s="37">
        <f t="shared" ref="N90:N122" si="7">IF(D90=0,0%,(E90)/D90)</f>
        <v>0</v>
      </c>
      <c r="O90" s="38" t="s">
        <v>16</v>
      </c>
    </row>
    <row r="91" spans="1:15" ht="17.25" customHeight="1" x14ac:dyDescent="0.2">
      <c r="A91" s="13" t="s">
        <v>49</v>
      </c>
      <c r="B91" s="52"/>
      <c r="C91" s="52"/>
      <c r="D91" s="36"/>
      <c r="E91" s="36"/>
      <c r="F91" s="57"/>
      <c r="G91" s="36"/>
      <c r="H91" s="36"/>
      <c r="I91" s="36"/>
      <c r="J91" s="36"/>
      <c r="K91" s="36"/>
      <c r="L91" s="37">
        <f>((F91)/(E91+F91+(Jan!E91+Fev!E91+Mar!E91+Abr!E91)))</f>
        <v>0</v>
      </c>
      <c r="M91" s="37">
        <f t="shared" si="6"/>
        <v>0</v>
      </c>
      <c r="N91" s="37">
        <f t="shared" si="7"/>
        <v>0</v>
      </c>
      <c r="O91" s="38">
        <f t="shared" ref="O91:O96" si="8">IF(J91=0,0%,I91/J91)</f>
        <v>0</v>
      </c>
    </row>
    <row r="92" spans="1:15" ht="17.25" customHeight="1" x14ac:dyDescent="0.2">
      <c r="A92" s="13" t="s">
        <v>50</v>
      </c>
      <c r="B92" s="52"/>
      <c r="C92" s="52"/>
      <c r="D92" s="36"/>
      <c r="E92" s="36"/>
      <c r="F92" s="57"/>
      <c r="G92" s="36"/>
      <c r="H92" s="36"/>
      <c r="I92" s="36"/>
      <c r="J92" s="36"/>
      <c r="K92" s="36"/>
      <c r="L92" s="37">
        <f>((F92)/(E92+F92+(Jan!E92+Fev!E92+Mar!E92+Abr!E92)))</f>
        <v>0</v>
      </c>
      <c r="M92" s="37">
        <f t="shared" si="6"/>
        <v>0</v>
      </c>
      <c r="N92" s="37">
        <f t="shared" si="7"/>
        <v>0</v>
      </c>
      <c r="O92" s="38">
        <f t="shared" si="8"/>
        <v>0</v>
      </c>
    </row>
    <row r="93" spans="1:15" ht="17.25" customHeight="1" x14ac:dyDescent="0.2">
      <c r="A93" s="13" t="s">
        <v>51</v>
      </c>
      <c r="B93" s="52"/>
      <c r="C93" s="52"/>
      <c r="D93" s="36"/>
      <c r="E93" s="36"/>
      <c r="F93" s="57"/>
      <c r="G93" s="36"/>
      <c r="H93" s="36"/>
      <c r="I93" s="36"/>
      <c r="J93" s="36"/>
      <c r="K93" s="36"/>
      <c r="L93" s="37">
        <f>((F93)/(E93+F93+(Jan!E93+Fev!E93+Mar!E93+Abr!E93)))</f>
        <v>0</v>
      </c>
      <c r="M93" s="37">
        <f t="shared" si="6"/>
        <v>0</v>
      </c>
      <c r="N93" s="37">
        <f t="shared" si="7"/>
        <v>0</v>
      </c>
      <c r="O93" s="38">
        <f t="shared" si="8"/>
        <v>0</v>
      </c>
    </row>
    <row r="94" spans="1:15" ht="17.25" customHeight="1" x14ac:dyDescent="0.2">
      <c r="A94" s="13" t="s">
        <v>52</v>
      </c>
      <c r="B94" s="52"/>
      <c r="C94" s="52"/>
      <c r="D94" s="36"/>
      <c r="E94" s="36"/>
      <c r="F94" s="57"/>
      <c r="G94" s="36"/>
      <c r="H94" s="36"/>
      <c r="I94" s="36"/>
      <c r="J94" s="36"/>
      <c r="K94" s="36"/>
      <c r="L94" s="37">
        <f>((F94)/(E94+F94+(Jan!E94+Fev!E94+Mar!E94+Abr!E94)))</f>
        <v>0</v>
      </c>
      <c r="M94" s="37">
        <f t="shared" si="6"/>
        <v>0</v>
      </c>
      <c r="N94" s="37">
        <f t="shared" si="7"/>
        <v>0</v>
      </c>
      <c r="O94" s="38">
        <f t="shared" si="8"/>
        <v>0</v>
      </c>
    </row>
    <row r="95" spans="1:15" ht="17.25" customHeight="1" x14ac:dyDescent="0.2">
      <c r="A95" s="13" t="s">
        <v>53</v>
      </c>
      <c r="B95" s="52"/>
      <c r="C95" s="52"/>
      <c r="D95" s="36"/>
      <c r="E95" s="36"/>
      <c r="F95" s="57"/>
      <c r="G95" s="36"/>
      <c r="H95" s="36"/>
      <c r="I95" s="36"/>
      <c r="J95" s="36"/>
      <c r="K95" s="36"/>
      <c r="L95" s="37">
        <f>((F95)/(E95+F95+(Jan!E95+Fev!E95+Mar!E95+Abr!E95)))</f>
        <v>0</v>
      </c>
      <c r="M95" s="37">
        <f t="shared" si="6"/>
        <v>0</v>
      </c>
      <c r="N95" s="37">
        <f t="shared" si="7"/>
        <v>0</v>
      </c>
      <c r="O95" s="38">
        <f t="shared" si="8"/>
        <v>0</v>
      </c>
    </row>
    <row r="96" spans="1:15" ht="17.25" customHeight="1" x14ac:dyDescent="0.2">
      <c r="A96" s="13" t="s">
        <v>54</v>
      </c>
      <c r="B96" s="52"/>
      <c r="C96" s="52"/>
      <c r="D96" s="36"/>
      <c r="E96" s="36"/>
      <c r="F96" s="57"/>
      <c r="G96" s="36"/>
      <c r="H96" s="36"/>
      <c r="I96" s="36"/>
      <c r="J96" s="36"/>
      <c r="K96" s="36"/>
      <c r="L96" s="37">
        <f>((F96)/(E96+F96+(Jan!E96+Fev!E96+Mar!E96+Abr!E96)))</f>
        <v>0</v>
      </c>
      <c r="M96" s="37">
        <f t="shared" si="6"/>
        <v>0</v>
      </c>
      <c r="N96" s="37">
        <f t="shared" si="7"/>
        <v>0</v>
      </c>
      <c r="O96" s="38">
        <f t="shared" si="8"/>
        <v>0</v>
      </c>
    </row>
    <row r="97" spans="1:15" ht="21" customHeight="1" x14ac:dyDescent="0.2">
      <c r="A97" s="13" t="s">
        <v>55</v>
      </c>
      <c r="B97" s="52"/>
      <c r="C97" s="52"/>
      <c r="D97" s="36"/>
      <c r="E97" s="36"/>
      <c r="F97" s="57"/>
      <c r="G97" s="36"/>
      <c r="H97" s="36"/>
      <c r="I97" s="39"/>
      <c r="J97" s="36"/>
      <c r="K97" s="36"/>
      <c r="L97" s="37">
        <f>((F97)/(E97+F97+(Jan!E97+Fev!E97+Mar!E97+Abr!E97)))</f>
        <v>0</v>
      </c>
      <c r="M97" s="37">
        <f t="shared" si="6"/>
        <v>0</v>
      </c>
      <c r="N97" s="37">
        <f t="shared" si="7"/>
        <v>0</v>
      </c>
      <c r="O97" s="38" t="s">
        <v>16</v>
      </c>
    </row>
    <row r="98" spans="1:15" ht="31.5" customHeight="1" x14ac:dyDescent="0.2">
      <c r="A98" s="13" t="s">
        <v>56</v>
      </c>
      <c r="B98" s="54"/>
      <c r="C98" s="54"/>
      <c r="D98" s="36"/>
      <c r="E98" s="36"/>
      <c r="F98" s="57"/>
      <c r="G98" s="36"/>
      <c r="H98" s="36"/>
      <c r="I98" s="39"/>
      <c r="J98" s="36"/>
      <c r="K98" s="39"/>
      <c r="L98" s="37">
        <f>((F98)/(E98+F98+(Jan!E98+Fev!E98+Mar!E98+Abr!E98)))</f>
        <v>0</v>
      </c>
      <c r="M98" s="37">
        <f t="shared" si="6"/>
        <v>0</v>
      </c>
      <c r="N98" s="37">
        <f t="shared" si="7"/>
        <v>0</v>
      </c>
      <c r="O98" s="38">
        <f t="shared" ref="O98:O100" si="9">IF(J98=0,0%,I98/J98)</f>
        <v>0</v>
      </c>
    </row>
    <row r="99" spans="1:15" ht="15.75" customHeight="1" x14ac:dyDescent="0.2">
      <c r="A99" s="13" t="s">
        <v>57</v>
      </c>
      <c r="B99" s="54"/>
      <c r="C99" s="54"/>
      <c r="D99" s="36"/>
      <c r="E99" s="36"/>
      <c r="F99" s="57"/>
      <c r="G99" s="36"/>
      <c r="H99" s="36"/>
      <c r="I99" s="39"/>
      <c r="J99" s="36"/>
      <c r="K99" s="36"/>
      <c r="L99" s="37">
        <f>((F99)/(E99+F99+(Jan!E99+Fev!E99+Mar!E99+Abr!E99)))</f>
        <v>0</v>
      </c>
      <c r="M99" s="37">
        <f t="shared" si="6"/>
        <v>0</v>
      </c>
      <c r="N99" s="37">
        <f t="shared" si="7"/>
        <v>0</v>
      </c>
      <c r="O99" s="38">
        <f t="shared" si="9"/>
        <v>0</v>
      </c>
    </row>
    <row r="100" spans="1:15" ht="31.5" customHeight="1" x14ac:dyDescent="0.2">
      <c r="A100" s="13" t="s">
        <v>58</v>
      </c>
      <c r="B100" s="54"/>
      <c r="C100" s="54"/>
      <c r="D100" s="36"/>
      <c r="E100" s="36"/>
      <c r="F100" s="57"/>
      <c r="G100" s="36"/>
      <c r="H100" s="36"/>
      <c r="I100" s="39"/>
      <c r="J100" s="36"/>
      <c r="K100" s="39"/>
      <c r="L100" s="37">
        <f>((F100)/(E100+F100+(Jan!E100+Fev!E100+Mar!E100+Abr!E100)))</f>
        <v>0</v>
      </c>
      <c r="M100" s="37">
        <f t="shared" si="6"/>
        <v>0</v>
      </c>
      <c r="N100" s="37">
        <f t="shared" si="7"/>
        <v>0</v>
      </c>
      <c r="O100" s="38">
        <f t="shared" si="9"/>
        <v>0</v>
      </c>
    </row>
    <row r="101" spans="1:15" ht="20.25" customHeight="1" x14ac:dyDescent="0.2">
      <c r="A101" s="8" t="s">
        <v>59</v>
      </c>
      <c r="B101" s="52"/>
      <c r="C101" s="52"/>
      <c r="D101" s="36"/>
      <c r="E101" s="36"/>
      <c r="F101" s="57"/>
      <c r="G101" s="36"/>
      <c r="H101" s="36"/>
      <c r="I101" s="39"/>
      <c r="J101" s="36"/>
      <c r="K101" s="36"/>
      <c r="L101" s="37">
        <f>((F101)/(E101+F101+(Jan!E101+Fev!E101+Mar!E101+Abr!E101)))</f>
        <v>0</v>
      </c>
      <c r="M101" s="37">
        <f t="shared" si="6"/>
        <v>0</v>
      </c>
      <c r="N101" s="37">
        <f t="shared" si="7"/>
        <v>0</v>
      </c>
      <c r="O101" s="38" t="s">
        <v>16</v>
      </c>
    </row>
    <row r="102" spans="1:15" ht="17.25" customHeight="1" x14ac:dyDescent="0.2">
      <c r="A102" s="8" t="s">
        <v>60</v>
      </c>
      <c r="B102" s="52"/>
      <c r="C102" s="52"/>
      <c r="D102" s="36"/>
      <c r="E102" s="36"/>
      <c r="F102" s="57"/>
      <c r="G102" s="36"/>
      <c r="H102" s="36"/>
      <c r="I102" s="39"/>
      <c r="J102" s="36"/>
      <c r="K102" s="36"/>
      <c r="L102" s="37">
        <f>((F102)/(E102+F102+(Jan!E102+Fev!E102+Mar!E102+Abr!E102)))</f>
        <v>0</v>
      </c>
      <c r="M102" s="37">
        <f t="shared" si="6"/>
        <v>0</v>
      </c>
      <c r="N102" s="37">
        <f t="shared" si="7"/>
        <v>0</v>
      </c>
      <c r="O102" s="38" t="s">
        <v>16</v>
      </c>
    </row>
    <row r="103" spans="1:15" ht="17.25" customHeight="1" x14ac:dyDescent="0.2">
      <c r="A103" s="8" t="s">
        <v>61</v>
      </c>
      <c r="B103" s="52"/>
      <c r="C103" s="52"/>
      <c r="D103" s="36"/>
      <c r="E103" s="36"/>
      <c r="F103" s="57"/>
      <c r="G103" s="36"/>
      <c r="H103" s="36"/>
      <c r="I103" s="36"/>
      <c r="J103" s="36"/>
      <c r="K103" s="36"/>
      <c r="L103" s="37">
        <f>((F103)/(E103+F103+(Jan!E103+Fev!E103+Mar!E103+Abr!E103)))</f>
        <v>0</v>
      </c>
      <c r="M103" s="37">
        <f t="shared" si="6"/>
        <v>0</v>
      </c>
      <c r="N103" s="37">
        <f t="shared" si="7"/>
        <v>0</v>
      </c>
      <c r="O103" s="38" t="s">
        <v>16</v>
      </c>
    </row>
    <row r="104" spans="1:15" ht="17.25" customHeight="1" x14ac:dyDescent="0.2">
      <c r="A104" s="8" t="s">
        <v>62</v>
      </c>
      <c r="B104" s="52"/>
      <c r="C104" s="52"/>
      <c r="D104" s="39"/>
      <c r="E104" s="36"/>
      <c r="F104" s="57"/>
      <c r="G104" s="36"/>
      <c r="H104" s="36"/>
      <c r="I104" s="39"/>
      <c r="J104" s="36"/>
      <c r="K104" s="36"/>
      <c r="L104" s="37">
        <f>((F104)/(E104+F104+(Jan!E104+Fev!E104+Mar!E104+Abr!E104)))</f>
        <v>0</v>
      </c>
      <c r="M104" s="37">
        <f t="shared" si="6"/>
        <v>0</v>
      </c>
      <c r="N104" s="37">
        <f t="shared" si="7"/>
        <v>0</v>
      </c>
      <c r="O104" s="38" t="s">
        <v>16</v>
      </c>
    </row>
    <row r="105" spans="1:15" ht="19.5" customHeight="1" x14ac:dyDescent="0.2">
      <c r="A105" s="8" t="s">
        <v>63</v>
      </c>
      <c r="B105" s="54"/>
      <c r="C105" s="54"/>
      <c r="D105" s="36"/>
      <c r="E105" s="36"/>
      <c r="F105" s="57"/>
      <c r="G105" s="36"/>
      <c r="H105" s="36"/>
      <c r="I105" s="39"/>
      <c r="J105" s="36"/>
      <c r="K105" s="36"/>
      <c r="L105" s="37">
        <f>((F105)/(E105+F105+(Jan!E105+Fev!E105+Mar!E105+Abr!E105)))</f>
        <v>0</v>
      </c>
      <c r="M105" s="37">
        <f t="shared" si="6"/>
        <v>0</v>
      </c>
      <c r="N105" s="37">
        <f t="shared" si="7"/>
        <v>0</v>
      </c>
      <c r="O105" s="38" t="s">
        <v>16</v>
      </c>
    </row>
    <row r="106" spans="1:15" ht="18.75" customHeight="1" x14ac:dyDescent="0.2">
      <c r="A106" s="8" t="s">
        <v>64</v>
      </c>
      <c r="B106" s="54"/>
      <c r="C106" s="54"/>
      <c r="D106" s="36"/>
      <c r="E106" s="36"/>
      <c r="F106" s="57"/>
      <c r="G106" s="36"/>
      <c r="H106" s="36"/>
      <c r="I106" s="39"/>
      <c r="J106" s="36"/>
      <c r="K106" s="36"/>
      <c r="L106" s="37">
        <f>((F106)/(E106+F106+(Jan!E106+Fev!E106+Mar!E106+Abr!E106)))</f>
        <v>0</v>
      </c>
      <c r="M106" s="37">
        <f t="shared" si="6"/>
        <v>0</v>
      </c>
      <c r="N106" s="37">
        <f t="shared" si="7"/>
        <v>0</v>
      </c>
      <c r="O106" s="38" t="s">
        <v>16</v>
      </c>
    </row>
    <row r="107" spans="1:15" ht="21" customHeight="1" x14ac:dyDescent="0.2">
      <c r="A107" s="8" t="s">
        <v>65</v>
      </c>
      <c r="B107" s="54"/>
      <c r="C107" s="54"/>
      <c r="D107" s="36"/>
      <c r="E107" s="36"/>
      <c r="F107" s="57"/>
      <c r="G107" s="36"/>
      <c r="H107" s="36"/>
      <c r="I107" s="39"/>
      <c r="J107" s="36"/>
      <c r="K107" s="36"/>
      <c r="L107" s="37">
        <f>((F107)/(E107+F107+(Jan!E107+Fev!E107+Mar!E107+Abr!E107)))</f>
        <v>0</v>
      </c>
      <c r="M107" s="37">
        <f t="shared" si="6"/>
        <v>0</v>
      </c>
      <c r="N107" s="37">
        <f t="shared" si="7"/>
        <v>0</v>
      </c>
      <c r="O107" s="38" t="s">
        <v>16</v>
      </c>
    </row>
    <row r="108" spans="1:15" ht="17.25" customHeight="1" x14ac:dyDescent="0.2">
      <c r="A108" s="8" t="s">
        <v>66</v>
      </c>
      <c r="B108" s="52"/>
      <c r="C108" s="52"/>
      <c r="D108" s="36"/>
      <c r="E108" s="36"/>
      <c r="F108" s="57"/>
      <c r="G108" s="36"/>
      <c r="H108" s="36"/>
      <c r="I108" s="39"/>
      <c r="J108" s="36"/>
      <c r="K108" s="36"/>
      <c r="L108" s="37">
        <f>((F108)/(E108+F108+(Jan!E108+Fev!E108+Mar!E108+Abr!E108)))</f>
        <v>0</v>
      </c>
      <c r="M108" s="37">
        <f t="shared" si="6"/>
        <v>0</v>
      </c>
      <c r="N108" s="37">
        <f t="shared" si="7"/>
        <v>0</v>
      </c>
      <c r="O108" s="38" t="s">
        <v>16</v>
      </c>
    </row>
    <row r="109" spans="1:15" ht="21" customHeight="1" x14ac:dyDescent="0.2">
      <c r="A109" s="8" t="s">
        <v>67</v>
      </c>
      <c r="B109" s="52"/>
      <c r="C109" s="52"/>
      <c r="D109" s="36"/>
      <c r="E109" s="36"/>
      <c r="F109" s="57"/>
      <c r="G109" s="36"/>
      <c r="H109" s="39"/>
      <c r="I109" s="39"/>
      <c r="J109" s="36"/>
      <c r="K109" s="36"/>
      <c r="L109" s="37">
        <f>((F109)/(E109+F109+(Jan!E109+Fev!E109+Mar!E109+Abr!E109)))</f>
        <v>0</v>
      </c>
      <c r="M109" s="37">
        <f t="shared" si="6"/>
        <v>0</v>
      </c>
      <c r="N109" s="37">
        <f t="shared" si="7"/>
        <v>0</v>
      </c>
      <c r="O109" s="38" t="s">
        <v>16</v>
      </c>
    </row>
    <row r="110" spans="1:15" ht="17.25" customHeight="1" x14ac:dyDescent="0.2">
      <c r="A110" s="8" t="s">
        <v>68</v>
      </c>
      <c r="B110" s="52"/>
      <c r="C110" s="52"/>
      <c r="D110" s="36"/>
      <c r="E110" s="36"/>
      <c r="F110" s="57"/>
      <c r="G110" s="36"/>
      <c r="H110" s="36"/>
      <c r="I110" s="39"/>
      <c r="J110" s="36"/>
      <c r="K110" s="36"/>
      <c r="L110" s="37">
        <f>((F110)/(E110+F110+(Jan!E110+Fev!E110+Mar!E110+Abr!E110)))</f>
        <v>0</v>
      </c>
      <c r="M110" s="37">
        <f t="shared" si="6"/>
        <v>0</v>
      </c>
      <c r="N110" s="37">
        <f t="shared" si="7"/>
        <v>0</v>
      </c>
      <c r="O110" s="38" t="s">
        <v>16</v>
      </c>
    </row>
    <row r="111" spans="1:15" ht="21" customHeight="1" x14ac:dyDescent="0.2">
      <c r="A111" s="8" t="s">
        <v>69</v>
      </c>
      <c r="B111" s="54"/>
      <c r="C111" s="54"/>
      <c r="D111" s="39"/>
      <c r="E111" s="36"/>
      <c r="F111" s="57"/>
      <c r="G111" s="36"/>
      <c r="H111" s="36"/>
      <c r="I111" s="39"/>
      <c r="J111" s="36"/>
      <c r="K111" s="39"/>
      <c r="L111" s="37">
        <f>((F111)/(E111+F111+(Jan!E111+Fev!E111+Mar!E111+Abr!E111)))</f>
        <v>0</v>
      </c>
      <c r="M111" s="37">
        <f t="shared" si="6"/>
        <v>0</v>
      </c>
      <c r="N111" s="37">
        <f t="shared" si="7"/>
        <v>0</v>
      </c>
      <c r="O111" s="38" t="s">
        <v>16</v>
      </c>
    </row>
    <row r="112" spans="1:15" ht="21.75" customHeight="1" x14ac:dyDescent="0.2">
      <c r="A112" s="8" t="s">
        <v>70</v>
      </c>
      <c r="B112" s="52"/>
      <c r="C112" s="52"/>
      <c r="D112" s="36"/>
      <c r="E112" s="36"/>
      <c r="F112" s="57"/>
      <c r="G112" s="36"/>
      <c r="H112" s="36"/>
      <c r="I112" s="39"/>
      <c r="J112" s="36"/>
      <c r="K112" s="36"/>
      <c r="L112" s="37">
        <f>((F112)/(E112+F112+(Jan!E112+Fev!E112+Mar!E112+Abr!E112)))</f>
        <v>0</v>
      </c>
      <c r="M112" s="37">
        <f t="shared" si="6"/>
        <v>0</v>
      </c>
      <c r="N112" s="37">
        <f t="shared" si="7"/>
        <v>0</v>
      </c>
      <c r="O112" s="38" t="s">
        <v>16</v>
      </c>
    </row>
    <row r="113" spans="1:15" ht="20.25" customHeight="1" x14ac:dyDescent="0.2">
      <c r="A113" s="8" t="s">
        <v>71</v>
      </c>
      <c r="B113" s="52"/>
      <c r="C113" s="52"/>
      <c r="D113" s="36"/>
      <c r="E113" s="36"/>
      <c r="F113" s="57"/>
      <c r="G113" s="36"/>
      <c r="H113" s="36"/>
      <c r="I113" s="39"/>
      <c r="J113" s="36"/>
      <c r="K113" s="36"/>
      <c r="L113" s="37">
        <f>((F113)/(E113+F113+(Jan!E113+Fev!E113+Mar!E113+Abr!E113)))</f>
        <v>0</v>
      </c>
      <c r="M113" s="37">
        <f t="shared" si="6"/>
        <v>0</v>
      </c>
      <c r="N113" s="37">
        <f t="shared" si="7"/>
        <v>0</v>
      </c>
      <c r="O113" s="38" t="s">
        <v>16</v>
      </c>
    </row>
    <row r="114" spans="1:15" ht="22.5" customHeight="1" x14ac:dyDescent="0.2">
      <c r="A114" s="8" t="s">
        <v>72</v>
      </c>
      <c r="B114" s="52"/>
      <c r="C114" s="52"/>
      <c r="D114" s="36"/>
      <c r="E114" s="36"/>
      <c r="F114" s="36"/>
      <c r="G114" s="36"/>
      <c r="H114" s="39"/>
      <c r="I114" s="39"/>
      <c r="J114" s="36"/>
      <c r="K114" s="36"/>
      <c r="L114" s="37">
        <f>((F114)/(E114+F114+(Jan!E114+Fev!E114+Mar!E114+Abr!E114)))</f>
        <v>0</v>
      </c>
      <c r="M114" s="37">
        <f t="shared" si="6"/>
        <v>0</v>
      </c>
      <c r="N114" s="37">
        <f t="shared" si="7"/>
        <v>0</v>
      </c>
      <c r="O114" s="38" t="s">
        <v>16</v>
      </c>
    </row>
    <row r="115" spans="1:15" ht="17.25" customHeight="1" x14ac:dyDescent="0.2">
      <c r="A115" s="8" t="s">
        <v>73</v>
      </c>
      <c r="B115" s="54"/>
      <c r="C115" s="54"/>
      <c r="D115" s="36"/>
      <c r="E115" s="36"/>
      <c r="F115" s="36"/>
      <c r="G115" s="36"/>
      <c r="H115" s="39"/>
      <c r="I115" s="39"/>
      <c r="J115" s="36"/>
      <c r="K115" s="39"/>
      <c r="L115" s="37">
        <f>((F115)/(E115+F115+(Jan!E115+Fev!E115+Mar!E115+Abr!E115)))</f>
        <v>0</v>
      </c>
      <c r="M115" s="37">
        <f t="shared" si="6"/>
        <v>0</v>
      </c>
      <c r="N115" s="37">
        <f t="shared" si="7"/>
        <v>0</v>
      </c>
      <c r="O115" s="38" t="s">
        <v>16</v>
      </c>
    </row>
    <row r="116" spans="1:15" ht="21" customHeight="1" x14ac:dyDescent="0.2">
      <c r="A116" s="8" t="s">
        <v>74</v>
      </c>
      <c r="B116" s="52"/>
      <c r="C116" s="52"/>
      <c r="D116" s="36"/>
      <c r="E116" s="36"/>
      <c r="F116" s="36"/>
      <c r="G116" s="36"/>
      <c r="H116" s="36"/>
      <c r="I116" s="39"/>
      <c r="J116" s="36"/>
      <c r="K116" s="36"/>
      <c r="L116" s="37">
        <f>((F116)/(E116+F116+(Jan!E116+Fev!E116+Mar!E116+Abr!E116)))</f>
        <v>0</v>
      </c>
      <c r="M116" s="37">
        <f t="shared" si="6"/>
        <v>0</v>
      </c>
      <c r="N116" s="37">
        <f t="shared" si="7"/>
        <v>0</v>
      </c>
      <c r="O116" s="38" t="s">
        <v>16</v>
      </c>
    </row>
    <row r="117" spans="1:15" ht="21" customHeight="1" x14ac:dyDescent="0.2">
      <c r="A117" s="8" t="s">
        <v>75</v>
      </c>
      <c r="B117" s="52"/>
      <c r="C117" s="52"/>
      <c r="D117" s="36"/>
      <c r="E117" s="36"/>
      <c r="F117" s="36"/>
      <c r="G117" s="36"/>
      <c r="H117" s="36"/>
      <c r="I117" s="39"/>
      <c r="J117" s="36"/>
      <c r="K117" s="36"/>
      <c r="L117" s="37">
        <f>((F117)/(E117+F117+(Jan!E117+Fev!E117+Mar!E117+Abr!E117)))</f>
        <v>0</v>
      </c>
      <c r="M117" s="37">
        <f t="shared" si="6"/>
        <v>0</v>
      </c>
      <c r="N117" s="37">
        <f t="shared" si="7"/>
        <v>0</v>
      </c>
      <c r="O117" s="38" t="s">
        <v>16</v>
      </c>
    </row>
    <row r="118" spans="1:15" ht="17.25" customHeight="1" x14ac:dyDescent="0.2">
      <c r="A118" s="8" t="s">
        <v>76</v>
      </c>
      <c r="B118" s="52"/>
      <c r="C118" s="52"/>
      <c r="D118" s="36"/>
      <c r="E118" s="36"/>
      <c r="F118" s="36"/>
      <c r="G118" s="36"/>
      <c r="H118" s="36"/>
      <c r="I118" s="36"/>
      <c r="J118" s="36"/>
      <c r="K118" s="36"/>
      <c r="L118" s="37">
        <f>((F118)/(E118+F118+(Jan!E118+Fev!E118+Mar!E118+Abr!E118)))</f>
        <v>0</v>
      </c>
      <c r="M118" s="37">
        <f t="shared" si="6"/>
        <v>0</v>
      </c>
      <c r="N118" s="37">
        <f t="shared" si="7"/>
        <v>0</v>
      </c>
      <c r="O118" s="38">
        <f t="shared" ref="O118:O120" si="10">IF(J118=0,0%,I118/J118)</f>
        <v>0</v>
      </c>
    </row>
    <row r="119" spans="1:15" ht="17.25" customHeight="1" x14ac:dyDescent="0.2">
      <c r="A119" s="8" t="s">
        <v>77</v>
      </c>
      <c r="B119" s="52"/>
      <c r="C119" s="52"/>
      <c r="D119" s="36"/>
      <c r="E119" s="36"/>
      <c r="F119" s="36"/>
      <c r="G119" s="36"/>
      <c r="H119" s="36"/>
      <c r="I119" s="36"/>
      <c r="J119" s="36"/>
      <c r="K119" s="36"/>
      <c r="L119" s="37">
        <f>((F119)/(E119+F119+(Jan!E119+Fev!E119+Mar!E119+Abr!E119)))</f>
        <v>0</v>
      </c>
      <c r="M119" s="37">
        <f t="shared" si="6"/>
        <v>0</v>
      </c>
      <c r="N119" s="37">
        <f t="shared" si="7"/>
        <v>0</v>
      </c>
      <c r="O119" s="38">
        <f t="shared" si="10"/>
        <v>0</v>
      </c>
    </row>
    <row r="120" spans="1:15" ht="17.25" customHeight="1" x14ac:dyDescent="0.2">
      <c r="A120" s="8" t="s">
        <v>78</v>
      </c>
      <c r="B120" s="52"/>
      <c r="C120" s="52"/>
      <c r="D120" s="36"/>
      <c r="E120" s="36"/>
      <c r="F120" s="36"/>
      <c r="G120" s="36"/>
      <c r="H120" s="36"/>
      <c r="I120" s="36"/>
      <c r="J120" s="36"/>
      <c r="K120" s="36"/>
      <c r="L120" s="37">
        <f>((F120)/(E120+F120+(Jan!E120+Fev!E120+Mar!E120+Abr!E120)))</f>
        <v>0</v>
      </c>
      <c r="M120" s="37">
        <f t="shared" si="6"/>
        <v>0</v>
      </c>
      <c r="N120" s="37">
        <f t="shared" si="7"/>
        <v>0</v>
      </c>
      <c r="O120" s="38">
        <f t="shared" si="10"/>
        <v>0</v>
      </c>
    </row>
    <row r="121" spans="1:15" ht="17.25" customHeight="1" x14ac:dyDescent="0.2">
      <c r="A121" s="8" t="s">
        <v>79</v>
      </c>
      <c r="B121" s="52"/>
      <c r="C121" s="52"/>
      <c r="D121" s="36"/>
      <c r="E121" s="36"/>
      <c r="F121" s="36"/>
      <c r="G121" s="36"/>
      <c r="H121" s="36"/>
      <c r="I121" s="39"/>
      <c r="J121" s="36"/>
      <c r="K121" s="36"/>
      <c r="L121" s="37">
        <f>((F121)/(E121+F121+(Jan!E121+Fev!E121+Mar!E121+Abr!E121)))</f>
        <v>0</v>
      </c>
      <c r="M121" s="37">
        <f t="shared" si="6"/>
        <v>0</v>
      </c>
      <c r="N121" s="37">
        <f t="shared" si="7"/>
        <v>0</v>
      </c>
      <c r="O121" s="38" t="s">
        <v>16</v>
      </c>
    </row>
    <row r="122" spans="1:15" ht="17.25" customHeight="1" x14ac:dyDescent="0.2">
      <c r="A122" s="14" t="s">
        <v>80</v>
      </c>
      <c r="B122" s="15">
        <f t="shared" ref="B122:K122" si="11">SUM(B58:B121)</f>
        <v>0</v>
      </c>
      <c r="C122" s="15">
        <f t="shared" si="11"/>
        <v>0</v>
      </c>
      <c r="D122" s="15">
        <f t="shared" si="11"/>
        <v>0</v>
      </c>
      <c r="E122" s="15">
        <f t="shared" si="11"/>
        <v>0</v>
      </c>
      <c r="F122" s="15">
        <f t="shared" si="11"/>
        <v>0</v>
      </c>
      <c r="G122" s="15">
        <f t="shared" si="11"/>
        <v>0</v>
      </c>
      <c r="H122" s="15">
        <f t="shared" si="11"/>
        <v>0</v>
      </c>
      <c r="I122" s="15">
        <f t="shared" si="11"/>
        <v>0</v>
      </c>
      <c r="J122" s="15">
        <f t="shared" si="11"/>
        <v>0</v>
      </c>
      <c r="K122" s="15">
        <f t="shared" si="11"/>
        <v>0</v>
      </c>
      <c r="L122" s="16">
        <f>((F122)/(E122+F122+(Jan!E122+Fev!E122+Mar!E122+Abr!E122)))</f>
        <v>0</v>
      </c>
      <c r="M122" s="16">
        <f t="shared" si="6"/>
        <v>0</v>
      </c>
      <c r="N122" s="17">
        <f t="shared" si="7"/>
        <v>0</v>
      </c>
      <c r="O122" s="17">
        <f>IF(J122=0,0%,I122/J122)</f>
        <v>0</v>
      </c>
    </row>
    <row r="123" spans="1:15" ht="84.75" customHeight="1" x14ac:dyDescent="0.2">
      <c r="A123" s="4" t="s">
        <v>81</v>
      </c>
      <c r="B123" s="5" t="s">
        <v>1</v>
      </c>
      <c r="C123" s="5" t="s">
        <v>2</v>
      </c>
      <c r="D123" s="5" t="s">
        <v>3</v>
      </c>
      <c r="E123" s="5" t="s">
        <v>4</v>
      </c>
      <c r="F123" s="5" t="s">
        <v>5</v>
      </c>
      <c r="G123" s="5" t="s">
        <v>6</v>
      </c>
      <c r="H123" s="5" t="s">
        <v>7</v>
      </c>
      <c r="I123" s="5" t="s">
        <v>8</v>
      </c>
      <c r="J123" s="5" t="s">
        <v>9</v>
      </c>
      <c r="K123" s="5" t="s">
        <v>10</v>
      </c>
      <c r="L123" s="6" t="s">
        <v>11</v>
      </c>
      <c r="M123" s="6" t="s">
        <v>12</v>
      </c>
      <c r="N123" s="6" t="s">
        <v>13</v>
      </c>
      <c r="O123" s="7" t="s">
        <v>14</v>
      </c>
    </row>
    <row r="124" spans="1:15" ht="15.75" customHeight="1" x14ac:dyDescent="0.2">
      <c r="A124" s="8" t="s">
        <v>82</v>
      </c>
      <c r="B124" s="52"/>
      <c r="C124" s="52"/>
      <c r="D124" s="36"/>
      <c r="E124" s="36"/>
      <c r="F124" s="53"/>
      <c r="G124" s="36"/>
      <c r="H124" s="36"/>
      <c r="I124" s="39"/>
      <c r="J124" s="36"/>
      <c r="K124" s="36"/>
      <c r="L124" s="37">
        <f>((F124)/(E124+F124+(Jan!E124+Fev!E124+Mar!E124+Abr!E124)))</f>
        <v>0</v>
      </c>
      <c r="M124" s="37">
        <f t="shared" ref="M124:M162" si="12">IF(D124=0,0%,(J124)/D124)</f>
        <v>0</v>
      </c>
      <c r="N124" s="37">
        <f t="shared" ref="N124:N162" si="13">IF(D124=0,0%,(E124)/D124)</f>
        <v>0</v>
      </c>
      <c r="O124" s="38">
        <f t="shared" ref="O124:O139" si="14">IF(J124=0,0%,I124/J124)</f>
        <v>0</v>
      </c>
    </row>
    <row r="125" spans="1:15" ht="15.75" customHeight="1" x14ac:dyDescent="0.2">
      <c r="A125" s="8" t="s">
        <v>83</v>
      </c>
      <c r="B125" s="52"/>
      <c r="C125" s="52"/>
      <c r="D125" s="36"/>
      <c r="E125" s="36"/>
      <c r="F125" s="53"/>
      <c r="G125" s="36"/>
      <c r="H125" s="36"/>
      <c r="I125" s="36"/>
      <c r="J125" s="36"/>
      <c r="K125" s="36"/>
      <c r="L125" s="37">
        <f>((F125)/(E125+F125+(Jan!E125+Fev!E125+Mar!E125+Abr!E125)))</f>
        <v>0</v>
      </c>
      <c r="M125" s="37">
        <f t="shared" si="12"/>
        <v>0</v>
      </c>
      <c r="N125" s="37">
        <f t="shared" si="13"/>
        <v>0</v>
      </c>
      <c r="O125" s="38">
        <f t="shared" si="14"/>
        <v>0</v>
      </c>
    </row>
    <row r="126" spans="1:15" ht="15.75" customHeight="1" x14ac:dyDescent="0.2">
      <c r="A126" s="8" t="s">
        <v>84</v>
      </c>
      <c r="B126" s="54"/>
      <c r="C126" s="54"/>
      <c r="D126" s="36"/>
      <c r="E126" s="36"/>
      <c r="F126" s="53"/>
      <c r="G126" s="36"/>
      <c r="H126" s="36"/>
      <c r="I126" s="36"/>
      <c r="J126" s="36"/>
      <c r="K126" s="36"/>
      <c r="L126" s="37">
        <f>((F126)/(E126+F126+(Jan!E126+Fev!E126+Mar!E126+Abr!E126)))</f>
        <v>0</v>
      </c>
      <c r="M126" s="37">
        <f t="shared" si="12"/>
        <v>0</v>
      </c>
      <c r="N126" s="37">
        <f t="shared" si="13"/>
        <v>0</v>
      </c>
      <c r="O126" s="38">
        <f t="shared" si="14"/>
        <v>0</v>
      </c>
    </row>
    <row r="127" spans="1:15" ht="15.75" customHeight="1" x14ac:dyDescent="0.2">
      <c r="A127" s="8" t="s">
        <v>85</v>
      </c>
      <c r="B127" s="54"/>
      <c r="C127" s="54"/>
      <c r="D127" s="36"/>
      <c r="E127" s="36"/>
      <c r="F127" s="53"/>
      <c r="G127" s="36"/>
      <c r="H127" s="36"/>
      <c r="I127" s="36"/>
      <c r="J127" s="36"/>
      <c r="K127" s="36"/>
      <c r="L127" s="37">
        <f>((F127)/(E127+F127+(Jan!E127+Fev!E127+Mar!E127+Abr!E127)))</f>
        <v>0</v>
      </c>
      <c r="M127" s="37">
        <f t="shared" si="12"/>
        <v>0</v>
      </c>
      <c r="N127" s="37">
        <f t="shared" si="13"/>
        <v>0</v>
      </c>
      <c r="O127" s="38">
        <f t="shared" si="14"/>
        <v>0</v>
      </c>
    </row>
    <row r="128" spans="1:15" ht="15.75" customHeight="1" x14ac:dyDescent="0.2">
      <c r="A128" s="8" t="s">
        <v>86</v>
      </c>
      <c r="B128" s="52"/>
      <c r="C128" s="52"/>
      <c r="D128" s="36"/>
      <c r="E128" s="36"/>
      <c r="F128" s="53"/>
      <c r="G128" s="36"/>
      <c r="H128" s="36"/>
      <c r="I128" s="36"/>
      <c r="J128" s="36"/>
      <c r="K128" s="36"/>
      <c r="L128" s="37">
        <f>((F128)/(E128+F128+(Jan!E128+Fev!E128+Mar!E128+Abr!E128)))</f>
        <v>0</v>
      </c>
      <c r="M128" s="37">
        <f t="shared" si="12"/>
        <v>0</v>
      </c>
      <c r="N128" s="37">
        <f t="shared" si="13"/>
        <v>0</v>
      </c>
      <c r="O128" s="38">
        <f t="shared" si="14"/>
        <v>0</v>
      </c>
    </row>
    <row r="129" spans="1:15" ht="15.75" customHeight="1" x14ac:dyDescent="0.2">
      <c r="A129" s="8" t="s">
        <v>87</v>
      </c>
      <c r="B129" s="52"/>
      <c r="C129" s="52"/>
      <c r="D129" s="36"/>
      <c r="E129" s="36"/>
      <c r="F129" s="53"/>
      <c r="G129" s="36"/>
      <c r="H129" s="36"/>
      <c r="I129" s="36"/>
      <c r="J129" s="36"/>
      <c r="K129" s="36"/>
      <c r="L129" s="37">
        <f>((F129)/(E129+F129+(Jan!E129+Fev!E129+Mar!E129+Abr!E129)))</f>
        <v>0</v>
      </c>
      <c r="M129" s="37">
        <f t="shared" si="12"/>
        <v>0</v>
      </c>
      <c r="N129" s="37">
        <f t="shared" si="13"/>
        <v>0</v>
      </c>
      <c r="O129" s="38">
        <f t="shared" si="14"/>
        <v>0</v>
      </c>
    </row>
    <row r="130" spans="1:15" ht="15.75" customHeight="1" x14ac:dyDescent="0.2">
      <c r="A130" s="8" t="s">
        <v>88</v>
      </c>
      <c r="B130" s="52"/>
      <c r="C130" s="52"/>
      <c r="D130" s="36"/>
      <c r="E130" s="36"/>
      <c r="F130" s="53"/>
      <c r="G130" s="36"/>
      <c r="H130" s="36"/>
      <c r="I130" s="36"/>
      <c r="J130" s="36"/>
      <c r="K130" s="36"/>
      <c r="L130" s="37">
        <f>((F130)/(E130+F130+(Jan!E130+Fev!E130+Mar!E130+Abr!E130)))</f>
        <v>0</v>
      </c>
      <c r="M130" s="37">
        <f t="shared" si="12"/>
        <v>0</v>
      </c>
      <c r="N130" s="37">
        <f t="shared" si="13"/>
        <v>0</v>
      </c>
      <c r="O130" s="38">
        <f t="shared" si="14"/>
        <v>0</v>
      </c>
    </row>
    <row r="131" spans="1:15" ht="15.75" customHeight="1" x14ac:dyDescent="0.2">
      <c r="A131" s="8" t="s">
        <v>89</v>
      </c>
      <c r="B131" s="52"/>
      <c r="C131" s="52"/>
      <c r="D131" s="36"/>
      <c r="E131" s="36"/>
      <c r="F131" s="53"/>
      <c r="G131" s="36"/>
      <c r="H131" s="36"/>
      <c r="I131" s="36"/>
      <c r="J131" s="36"/>
      <c r="K131" s="36"/>
      <c r="L131" s="37">
        <f>((F131)/(E131+F131+(Jan!E131+Fev!E131+Mar!E131+Abr!E131)))</f>
        <v>0</v>
      </c>
      <c r="M131" s="37">
        <f t="shared" si="12"/>
        <v>0</v>
      </c>
      <c r="N131" s="37">
        <f t="shared" si="13"/>
        <v>0</v>
      </c>
      <c r="O131" s="38">
        <f t="shared" si="14"/>
        <v>0</v>
      </c>
    </row>
    <row r="132" spans="1:15" ht="15.75" customHeight="1" x14ac:dyDescent="0.2">
      <c r="A132" s="8" t="s">
        <v>90</v>
      </c>
      <c r="B132" s="52"/>
      <c r="C132" s="52"/>
      <c r="D132" s="36"/>
      <c r="E132" s="36"/>
      <c r="F132" s="53"/>
      <c r="G132" s="36"/>
      <c r="H132" s="36"/>
      <c r="I132" s="36"/>
      <c r="J132" s="36"/>
      <c r="K132" s="36"/>
      <c r="L132" s="37">
        <f>((F132)/(E132+F132+(Jan!E132+Fev!E132+Mar!E132+Abr!E132)))</f>
        <v>0</v>
      </c>
      <c r="M132" s="37">
        <f t="shared" si="12"/>
        <v>0</v>
      </c>
      <c r="N132" s="37">
        <f t="shared" si="13"/>
        <v>0</v>
      </c>
      <c r="O132" s="38">
        <f t="shared" si="14"/>
        <v>0</v>
      </c>
    </row>
    <row r="133" spans="1:15" ht="21.75" customHeight="1" x14ac:dyDescent="0.2">
      <c r="A133" s="8" t="s">
        <v>91</v>
      </c>
      <c r="B133" s="52"/>
      <c r="C133" s="52"/>
      <c r="D133" s="36"/>
      <c r="E133" s="36"/>
      <c r="F133" s="53"/>
      <c r="G133" s="36"/>
      <c r="H133" s="36"/>
      <c r="I133" s="39"/>
      <c r="J133" s="36"/>
      <c r="K133" s="36"/>
      <c r="L133" s="37">
        <f>((F133)/(E133+F133+(Jan!E133+Fev!E133+Mar!E133+Abr!E133)))</f>
        <v>0</v>
      </c>
      <c r="M133" s="37">
        <f t="shared" si="12"/>
        <v>0</v>
      </c>
      <c r="N133" s="37">
        <f t="shared" si="13"/>
        <v>0</v>
      </c>
      <c r="O133" s="38">
        <f t="shared" si="14"/>
        <v>0</v>
      </c>
    </row>
    <row r="134" spans="1:15" ht="19.5" customHeight="1" x14ac:dyDescent="0.2">
      <c r="A134" s="8" t="s">
        <v>92</v>
      </c>
      <c r="B134" s="52"/>
      <c r="C134" s="52"/>
      <c r="D134" s="36"/>
      <c r="E134" s="36"/>
      <c r="F134" s="53"/>
      <c r="G134" s="36"/>
      <c r="H134" s="36"/>
      <c r="I134" s="36"/>
      <c r="J134" s="36"/>
      <c r="K134" s="36"/>
      <c r="L134" s="37">
        <f>((F134)/(E134+F134+(Jan!E134+Fev!E134+Mar!E134+Abr!E134)))</f>
        <v>0</v>
      </c>
      <c r="M134" s="37">
        <f t="shared" si="12"/>
        <v>0</v>
      </c>
      <c r="N134" s="37">
        <f t="shared" si="13"/>
        <v>0</v>
      </c>
      <c r="O134" s="38">
        <f t="shared" si="14"/>
        <v>0</v>
      </c>
    </row>
    <row r="135" spans="1:15" ht="19.5" customHeight="1" x14ac:dyDescent="0.2">
      <c r="A135" s="8" t="s">
        <v>93</v>
      </c>
      <c r="B135" s="52"/>
      <c r="C135" s="52"/>
      <c r="D135" s="36"/>
      <c r="E135" s="36"/>
      <c r="F135" s="53"/>
      <c r="G135" s="36"/>
      <c r="H135" s="36"/>
      <c r="I135" s="36"/>
      <c r="J135" s="36"/>
      <c r="K135" s="36"/>
      <c r="L135" s="37">
        <f>((F135)/(E135+F135+(Jan!E135+Fev!E135+Mar!E135+Abr!E135)))</f>
        <v>0</v>
      </c>
      <c r="M135" s="37">
        <f t="shared" si="12"/>
        <v>0</v>
      </c>
      <c r="N135" s="37">
        <f t="shared" si="13"/>
        <v>0</v>
      </c>
      <c r="O135" s="38">
        <f t="shared" si="14"/>
        <v>0</v>
      </c>
    </row>
    <row r="136" spans="1:15" ht="15.75" customHeight="1" x14ac:dyDescent="0.2">
      <c r="A136" s="8" t="s">
        <v>94</v>
      </c>
      <c r="B136" s="52"/>
      <c r="C136" s="52"/>
      <c r="D136" s="36"/>
      <c r="E136" s="36"/>
      <c r="F136" s="53"/>
      <c r="G136" s="36"/>
      <c r="H136" s="36"/>
      <c r="I136" s="36"/>
      <c r="J136" s="36"/>
      <c r="K136" s="36"/>
      <c r="L136" s="37">
        <f>((F136)/(E136+F136+(Jan!E136+Fev!E136+Mar!E136+Abr!E136)))</f>
        <v>0</v>
      </c>
      <c r="M136" s="37">
        <f t="shared" si="12"/>
        <v>0</v>
      </c>
      <c r="N136" s="37">
        <f t="shared" si="13"/>
        <v>0</v>
      </c>
      <c r="O136" s="38">
        <f t="shared" si="14"/>
        <v>0</v>
      </c>
    </row>
    <row r="137" spans="1:15" ht="12.75" customHeight="1" x14ac:dyDescent="0.2">
      <c r="A137" s="8" t="s">
        <v>95</v>
      </c>
      <c r="B137" s="52"/>
      <c r="C137" s="52"/>
      <c r="D137" s="36"/>
      <c r="E137" s="36"/>
      <c r="F137" s="53"/>
      <c r="G137" s="36"/>
      <c r="H137" s="36"/>
      <c r="I137" s="36"/>
      <c r="J137" s="36"/>
      <c r="K137" s="36"/>
      <c r="L137" s="37">
        <f>((F137)/(E137+F137+(Jan!E137+Fev!E137+Mar!E137+Abr!E137)))</f>
        <v>0</v>
      </c>
      <c r="M137" s="37">
        <f t="shared" si="12"/>
        <v>0</v>
      </c>
      <c r="N137" s="37">
        <f t="shared" si="13"/>
        <v>0</v>
      </c>
      <c r="O137" s="38">
        <f t="shared" si="14"/>
        <v>0</v>
      </c>
    </row>
    <row r="138" spans="1:15" ht="12.75" customHeight="1" x14ac:dyDescent="0.2">
      <c r="A138" s="8" t="s">
        <v>96</v>
      </c>
      <c r="B138" s="52"/>
      <c r="C138" s="52"/>
      <c r="D138" s="36"/>
      <c r="E138" s="36"/>
      <c r="F138" s="53"/>
      <c r="G138" s="36"/>
      <c r="H138" s="36"/>
      <c r="I138" s="36"/>
      <c r="J138" s="36"/>
      <c r="K138" s="36"/>
      <c r="L138" s="37">
        <f>((F138)/(E138+F138+(Jan!E138+Fev!E138+Mar!E138+Abr!E138)))</f>
        <v>0</v>
      </c>
      <c r="M138" s="37">
        <f t="shared" si="12"/>
        <v>0</v>
      </c>
      <c r="N138" s="37">
        <f t="shared" si="13"/>
        <v>0</v>
      </c>
      <c r="O138" s="38">
        <f t="shared" si="14"/>
        <v>0</v>
      </c>
    </row>
    <row r="139" spans="1:15" ht="12.75" customHeight="1" x14ac:dyDescent="0.2">
      <c r="A139" s="8" t="s">
        <v>97</v>
      </c>
      <c r="B139" s="52"/>
      <c r="C139" s="52"/>
      <c r="D139" s="36"/>
      <c r="E139" s="36"/>
      <c r="F139" s="53"/>
      <c r="G139" s="36"/>
      <c r="H139" s="36"/>
      <c r="I139" s="36"/>
      <c r="J139" s="36"/>
      <c r="K139" s="36"/>
      <c r="L139" s="37">
        <f>((F139)/(E139+F139+(Jan!E139+Fev!E139+Mar!E139+Abr!E139)))</f>
        <v>0</v>
      </c>
      <c r="M139" s="37">
        <f t="shared" si="12"/>
        <v>0</v>
      </c>
      <c r="N139" s="37">
        <f t="shared" si="13"/>
        <v>0</v>
      </c>
      <c r="O139" s="38">
        <f t="shared" si="14"/>
        <v>0</v>
      </c>
    </row>
    <row r="140" spans="1:15" ht="12.75" customHeight="1" x14ac:dyDescent="0.2">
      <c r="A140" s="8" t="s">
        <v>98</v>
      </c>
      <c r="B140" s="52"/>
      <c r="C140" s="52"/>
      <c r="D140" s="36"/>
      <c r="E140" s="36"/>
      <c r="F140" s="53"/>
      <c r="G140" s="36"/>
      <c r="H140" s="36"/>
      <c r="I140" s="39"/>
      <c r="J140" s="36"/>
      <c r="K140" s="36"/>
      <c r="L140" s="37">
        <f>((F140)/(E140+F140+(Jan!E140+Fev!E140+Mar!E140+Abr!E140)))</f>
        <v>0</v>
      </c>
      <c r="M140" s="37">
        <f t="shared" si="12"/>
        <v>0</v>
      </c>
      <c r="N140" s="37">
        <f t="shared" si="13"/>
        <v>0</v>
      </c>
      <c r="O140" s="38" t="s">
        <v>16</v>
      </c>
    </row>
    <row r="141" spans="1:15" ht="15.75" customHeight="1" x14ac:dyDescent="0.2">
      <c r="A141" s="8" t="s">
        <v>99</v>
      </c>
      <c r="B141" s="52"/>
      <c r="C141" s="52"/>
      <c r="D141" s="36"/>
      <c r="E141" s="36"/>
      <c r="F141" s="53"/>
      <c r="G141" s="36"/>
      <c r="H141" s="36"/>
      <c r="I141" s="36"/>
      <c r="J141" s="36"/>
      <c r="K141" s="36"/>
      <c r="L141" s="37">
        <f>((F141)/(E141+F141+(Jan!E141+Fev!E141+Mar!E141+Abr!E141)))</f>
        <v>0</v>
      </c>
      <c r="M141" s="37">
        <f t="shared" si="12"/>
        <v>0</v>
      </c>
      <c r="N141" s="37">
        <f t="shared" si="13"/>
        <v>0</v>
      </c>
      <c r="O141" s="38">
        <f t="shared" ref="O141:O146" si="15">IF(J141=0,0%,I141/J141)</f>
        <v>0</v>
      </c>
    </row>
    <row r="142" spans="1:15" ht="15.75" customHeight="1" x14ac:dyDescent="0.2">
      <c r="A142" s="8" t="s">
        <v>100</v>
      </c>
      <c r="B142" s="52"/>
      <c r="C142" s="52"/>
      <c r="D142" s="36"/>
      <c r="E142" s="36"/>
      <c r="F142" s="53"/>
      <c r="G142" s="36"/>
      <c r="H142" s="36"/>
      <c r="I142" s="36"/>
      <c r="J142" s="36"/>
      <c r="K142" s="36"/>
      <c r="L142" s="37">
        <f>((F142)/(E142+F142+(Jan!E142+Fev!E142+Mar!E142+Abr!E142)))</f>
        <v>0</v>
      </c>
      <c r="M142" s="37">
        <f t="shared" si="12"/>
        <v>0</v>
      </c>
      <c r="N142" s="37">
        <f t="shared" si="13"/>
        <v>0</v>
      </c>
      <c r="O142" s="38">
        <f t="shared" si="15"/>
        <v>0</v>
      </c>
    </row>
    <row r="143" spans="1:15" ht="15.75" customHeight="1" x14ac:dyDescent="0.2">
      <c r="A143" s="8" t="s">
        <v>101</v>
      </c>
      <c r="B143" s="52"/>
      <c r="C143" s="52"/>
      <c r="D143" s="36"/>
      <c r="E143" s="36"/>
      <c r="F143" s="53"/>
      <c r="G143" s="36"/>
      <c r="H143" s="36"/>
      <c r="I143" s="36"/>
      <c r="J143" s="36"/>
      <c r="K143" s="36"/>
      <c r="L143" s="37">
        <f>((F143)/(E143+F143+(Jan!E143+Fev!E143+Mar!E143+Abr!E143)))</f>
        <v>0</v>
      </c>
      <c r="M143" s="37">
        <f t="shared" si="12"/>
        <v>0</v>
      </c>
      <c r="N143" s="37">
        <f t="shared" si="13"/>
        <v>0</v>
      </c>
      <c r="O143" s="38">
        <f t="shared" si="15"/>
        <v>0</v>
      </c>
    </row>
    <row r="144" spans="1:15" ht="15.75" customHeight="1" x14ac:dyDescent="0.2">
      <c r="A144" s="8" t="s">
        <v>102</v>
      </c>
      <c r="B144" s="52"/>
      <c r="C144" s="52"/>
      <c r="D144" s="36"/>
      <c r="E144" s="36"/>
      <c r="F144" s="53"/>
      <c r="G144" s="36"/>
      <c r="H144" s="36"/>
      <c r="I144" s="36"/>
      <c r="J144" s="36"/>
      <c r="K144" s="36"/>
      <c r="L144" s="37">
        <f>((F144)/(E144+F144+(Jan!E144+Fev!E144+Mar!E144+Abr!E144)))</f>
        <v>0</v>
      </c>
      <c r="M144" s="37">
        <f t="shared" si="12"/>
        <v>0</v>
      </c>
      <c r="N144" s="37">
        <f t="shared" si="13"/>
        <v>0</v>
      </c>
      <c r="O144" s="38">
        <f t="shared" si="15"/>
        <v>0</v>
      </c>
    </row>
    <row r="145" spans="1:15" ht="15.75" customHeight="1" x14ac:dyDescent="0.2">
      <c r="A145" s="8" t="s">
        <v>103</v>
      </c>
      <c r="B145" s="52"/>
      <c r="C145" s="52"/>
      <c r="D145" s="36"/>
      <c r="E145" s="36"/>
      <c r="F145" s="53"/>
      <c r="G145" s="36"/>
      <c r="H145" s="36"/>
      <c r="I145" s="39"/>
      <c r="J145" s="36"/>
      <c r="K145" s="36"/>
      <c r="L145" s="37">
        <f>((F145)/(E145+F145+(Jan!E145+Fev!E145+Mar!E145+Abr!E145)))</f>
        <v>0</v>
      </c>
      <c r="M145" s="37">
        <f t="shared" si="12"/>
        <v>0</v>
      </c>
      <c r="N145" s="37">
        <f t="shared" si="13"/>
        <v>0</v>
      </c>
      <c r="O145" s="38">
        <f t="shared" si="15"/>
        <v>0</v>
      </c>
    </row>
    <row r="146" spans="1:15" ht="15.75" customHeight="1" x14ac:dyDescent="0.2">
      <c r="A146" s="8" t="s">
        <v>104</v>
      </c>
      <c r="B146" s="52"/>
      <c r="C146" s="52"/>
      <c r="D146" s="36"/>
      <c r="E146" s="36"/>
      <c r="F146" s="53"/>
      <c r="G146" s="36"/>
      <c r="H146" s="36"/>
      <c r="I146" s="36"/>
      <c r="J146" s="36"/>
      <c r="K146" s="36"/>
      <c r="L146" s="37">
        <f>((F146)/(E146+F146+(Jan!E146+Fev!E146+Mar!E146+Abr!E146)))</f>
        <v>0</v>
      </c>
      <c r="M146" s="37">
        <f t="shared" si="12"/>
        <v>0</v>
      </c>
      <c r="N146" s="37">
        <f t="shared" si="13"/>
        <v>0</v>
      </c>
      <c r="O146" s="38">
        <f t="shared" si="15"/>
        <v>0</v>
      </c>
    </row>
    <row r="147" spans="1:15" ht="15.75" customHeight="1" x14ac:dyDescent="0.2">
      <c r="A147" s="8" t="s">
        <v>105</v>
      </c>
      <c r="B147" s="52"/>
      <c r="C147" s="52"/>
      <c r="D147" s="36"/>
      <c r="E147" s="36"/>
      <c r="F147" s="53"/>
      <c r="G147" s="36"/>
      <c r="H147" s="36"/>
      <c r="I147" s="39"/>
      <c r="J147" s="36"/>
      <c r="K147" s="36"/>
      <c r="L147" s="37">
        <f>((F147)/(E147+F147+(Jan!E147+Fev!E147+Mar!E147+Abr!E147)))</f>
        <v>0</v>
      </c>
      <c r="M147" s="37">
        <f t="shared" si="12"/>
        <v>0</v>
      </c>
      <c r="N147" s="37">
        <f t="shared" si="13"/>
        <v>0</v>
      </c>
      <c r="O147" s="38" t="s">
        <v>16</v>
      </c>
    </row>
    <row r="148" spans="1:15" ht="20.25" customHeight="1" x14ac:dyDescent="0.2">
      <c r="A148" s="8" t="s">
        <v>106</v>
      </c>
      <c r="B148" s="54"/>
      <c r="C148" s="54"/>
      <c r="D148" s="36"/>
      <c r="E148" s="36"/>
      <c r="F148" s="53"/>
      <c r="G148" s="36"/>
      <c r="H148" s="36"/>
      <c r="I148" s="36"/>
      <c r="J148" s="36"/>
      <c r="K148" s="36"/>
      <c r="L148" s="37">
        <f>((F148)/(E148+F148+(Jan!E148+Fev!E148+Mar!E148+Abr!E148)))</f>
        <v>0</v>
      </c>
      <c r="M148" s="37">
        <f t="shared" si="12"/>
        <v>0</v>
      </c>
      <c r="N148" s="37">
        <f t="shared" si="13"/>
        <v>0</v>
      </c>
      <c r="O148" s="38">
        <f t="shared" ref="O148:O149" si="16">IF(J148=0,0%,I148/J148)</f>
        <v>0</v>
      </c>
    </row>
    <row r="149" spans="1:15" ht="19.5" customHeight="1" x14ac:dyDescent="0.2">
      <c r="A149" s="8" t="s">
        <v>107</v>
      </c>
      <c r="B149" s="54"/>
      <c r="C149" s="54"/>
      <c r="D149" s="36"/>
      <c r="E149" s="36"/>
      <c r="F149" s="53"/>
      <c r="G149" s="36"/>
      <c r="H149" s="36"/>
      <c r="I149" s="36"/>
      <c r="J149" s="36"/>
      <c r="K149" s="36"/>
      <c r="L149" s="37">
        <f>((F149)/(E149+F149+(Jan!E149+Fev!E149+Mar!E149+Abr!E149)))</f>
        <v>0</v>
      </c>
      <c r="M149" s="37">
        <f t="shared" si="12"/>
        <v>0</v>
      </c>
      <c r="N149" s="37">
        <f t="shared" si="13"/>
        <v>0</v>
      </c>
      <c r="O149" s="38">
        <f t="shared" si="16"/>
        <v>0</v>
      </c>
    </row>
    <row r="150" spans="1:15" ht="20.25" customHeight="1" x14ac:dyDescent="0.2">
      <c r="A150" s="8" t="s">
        <v>108</v>
      </c>
      <c r="B150" s="54"/>
      <c r="C150" s="54"/>
      <c r="D150" s="36"/>
      <c r="E150" s="36"/>
      <c r="F150" s="53"/>
      <c r="G150" s="36"/>
      <c r="H150" s="36"/>
      <c r="I150" s="39"/>
      <c r="J150" s="36"/>
      <c r="K150" s="36"/>
      <c r="L150" s="37">
        <f>((F150)/(E150+F150+(Jan!E150+Fev!E150+Mar!E150+Abr!E150)))</f>
        <v>0</v>
      </c>
      <c r="M150" s="37">
        <f t="shared" si="12"/>
        <v>0</v>
      </c>
      <c r="N150" s="37">
        <f t="shared" si="13"/>
        <v>0</v>
      </c>
      <c r="O150" s="38" t="s">
        <v>16</v>
      </c>
    </row>
    <row r="151" spans="1:15" ht="15.75" customHeight="1" x14ac:dyDescent="0.2">
      <c r="A151" s="8" t="s">
        <v>109</v>
      </c>
      <c r="B151" s="52"/>
      <c r="C151" s="52"/>
      <c r="D151" s="36"/>
      <c r="E151" s="36"/>
      <c r="F151" s="53"/>
      <c r="G151" s="36"/>
      <c r="H151" s="36"/>
      <c r="I151" s="36"/>
      <c r="J151" s="36"/>
      <c r="K151" s="36"/>
      <c r="L151" s="37">
        <f>((F151)/(E151+F151+(Jan!E151+Fev!E151+Mar!E151+Abr!E151)))</f>
        <v>0</v>
      </c>
      <c r="M151" s="37">
        <f t="shared" si="12"/>
        <v>0</v>
      </c>
      <c r="N151" s="37">
        <f t="shared" si="13"/>
        <v>0</v>
      </c>
      <c r="O151" s="38">
        <f t="shared" ref="O151:O156" si="17">IF(J151=0,0%,I151/J151)</f>
        <v>0</v>
      </c>
    </row>
    <row r="152" spans="1:15" ht="15.75" customHeight="1" x14ac:dyDescent="0.2">
      <c r="A152" s="8" t="s">
        <v>110</v>
      </c>
      <c r="B152" s="52"/>
      <c r="C152" s="52"/>
      <c r="D152" s="36"/>
      <c r="E152" s="36"/>
      <c r="F152" s="53"/>
      <c r="G152" s="36"/>
      <c r="H152" s="36"/>
      <c r="I152" s="36"/>
      <c r="J152" s="36"/>
      <c r="K152" s="36"/>
      <c r="L152" s="37">
        <f>((F152)/(E152+F152+(Jan!E152+Fev!E152+Mar!E152+Abr!E152)))</f>
        <v>0</v>
      </c>
      <c r="M152" s="37">
        <f t="shared" si="12"/>
        <v>0</v>
      </c>
      <c r="N152" s="37">
        <f t="shared" si="13"/>
        <v>0</v>
      </c>
      <c r="O152" s="38">
        <f t="shared" si="17"/>
        <v>0</v>
      </c>
    </row>
    <row r="153" spans="1:15" ht="15.75" customHeight="1" x14ac:dyDescent="0.2">
      <c r="A153" s="8" t="s">
        <v>111</v>
      </c>
      <c r="B153" s="52"/>
      <c r="C153" s="52"/>
      <c r="D153" s="36"/>
      <c r="E153" s="36"/>
      <c r="F153" s="53"/>
      <c r="G153" s="36"/>
      <c r="H153" s="36"/>
      <c r="I153" s="36"/>
      <c r="J153" s="36"/>
      <c r="K153" s="39"/>
      <c r="L153" s="37">
        <f>((F153)/(E153+F153+(Jan!E153+Fev!E153+Mar!E153+Abr!E153)))</f>
        <v>0</v>
      </c>
      <c r="M153" s="37">
        <f t="shared" si="12"/>
        <v>0</v>
      </c>
      <c r="N153" s="37">
        <f t="shared" si="13"/>
        <v>0</v>
      </c>
      <c r="O153" s="38">
        <f t="shared" si="17"/>
        <v>0</v>
      </c>
    </row>
    <row r="154" spans="1:15" ht="24.75" customHeight="1" x14ac:dyDescent="0.2">
      <c r="A154" s="8" t="s">
        <v>112</v>
      </c>
      <c r="B154" s="52"/>
      <c r="C154" s="52"/>
      <c r="D154" s="36"/>
      <c r="E154" s="36"/>
      <c r="F154" s="53"/>
      <c r="G154" s="36"/>
      <c r="H154" s="36"/>
      <c r="I154" s="39"/>
      <c r="J154" s="36"/>
      <c r="K154" s="36"/>
      <c r="L154" s="37">
        <f>((F154)/(E154+F154+(Jan!E154+Fev!E154+Mar!E154+Abr!E154)))</f>
        <v>0</v>
      </c>
      <c r="M154" s="37">
        <f t="shared" si="12"/>
        <v>0</v>
      </c>
      <c r="N154" s="37">
        <f t="shared" si="13"/>
        <v>0</v>
      </c>
      <c r="O154" s="38">
        <f t="shared" si="17"/>
        <v>0</v>
      </c>
    </row>
    <row r="155" spans="1:15" ht="24.75" customHeight="1" x14ac:dyDescent="0.2">
      <c r="A155" s="8" t="s">
        <v>113</v>
      </c>
      <c r="B155" s="52"/>
      <c r="C155" s="52"/>
      <c r="D155" s="36"/>
      <c r="E155" s="36"/>
      <c r="F155" s="53"/>
      <c r="G155" s="36"/>
      <c r="H155" s="36"/>
      <c r="I155" s="36"/>
      <c r="J155" s="36"/>
      <c r="K155" s="36"/>
      <c r="L155" s="37">
        <f>((F155)/(E155+F155+(Jan!E155+Fev!E155+Mar!E155+Abr!E155)))</f>
        <v>0</v>
      </c>
      <c r="M155" s="37">
        <f t="shared" si="12"/>
        <v>0</v>
      </c>
      <c r="N155" s="37">
        <f t="shared" si="13"/>
        <v>0</v>
      </c>
      <c r="O155" s="38">
        <f t="shared" si="17"/>
        <v>0</v>
      </c>
    </row>
    <row r="156" spans="1:15" ht="23.25" customHeight="1" x14ac:dyDescent="0.2">
      <c r="A156" s="8" t="s">
        <v>114</v>
      </c>
      <c r="B156" s="52"/>
      <c r="C156" s="52"/>
      <c r="D156" s="36"/>
      <c r="E156" s="36"/>
      <c r="F156" s="53"/>
      <c r="G156" s="36"/>
      <c r="H156" s="36"/>
      <c r="I156" s="36"/>
      <c r="J156" s="36"/>
      <c r="K156" s="39"/>
      <c r="L156" s="37">
        <f>((F156)/(E156+F156+(Jan!E156+Fev!E156+Mar!E156+Abr!E156)))</f>
        <v>0</v>
      </c>
      <c r="M156" s="37">
        <f t="shared" si="12"/>
        <v>0</v>
      </c>
      <c r="N156" s="37">
        <f t="shared" si="13"/>
        <v>0</v>
      </c>
      <c r="O156" s="38">
        <f t="shared" si="17"/>
        <v>0</v>
      </c>
    </row>
    <row r="157" spans="1:15" ht="23.25" customHeight="1" x14ac:dyDescent="0.2">
      <c r="A157" s="8" t="s">
        <v>115</v>
      </c>
      <c r="B157" s="52"/>
      <c r="C157" s="52"/>
      <c r="D157" s="36"/>
      <c r="E157" s="36"/>
      <c r="F157" s="53"/>
      <c r="G157" s="36"/>
      <c r="H157" s="36"/>
      <c r="I157" s="39"/>
      <c r="J157" s="36"/>
      <c r="K157" s="39"/>
      <c r="L157" s="37">
        <f>((F157)/(E157+F157+(Jan!E157+Fev!E157+Mar!E157+Abr!E157)))</f>
        <v>0</v>
      </c>
      <c r="M157" s="37">
        <f t="shared" si="12"/>
        <v>0</v>
      </c>
      <c r="N157" s="37">
        <f t="shared" si="13"/>
        <v>0</v>
      </c>
      <c r="O157" s="38" t="s">
        <v>16</v>
      </c>
    </row>
    <row r="158" spans="1:15" ht="21.75" customHeight="1" x14ac:dyDescent="0.2">
      <c r="A158" s="8" t="s">
        <v>116</v>
      </c>
      <c r="B158" s="52"/>
      <c r="C158" s="52"/>
      <c r="D158" s="36"/>
      <c r="E158" s="36"/>
      <c r="F158" s="53"/>
      <c r="G158" s="36"/>
      <c r="H158" s="36"/>
      <c r="I158" s="36"/>
      <c r="J158" s="36"/>
      <c r="K158" s="36"/>
      <c r="L158" s="37">
        <f>((F158)/(E158+F158+(Jan!E158+Fev!E158+Mar!E158+Abr!E158)))</f>
        <v>0</v>
      </c>
      <c r="M158" s="37">
        <f t="shared" si="12"/>
        <v>0</v>
      </c>
      <c r="N158" s="37">
        <f t="shared" si="13"/>
        <v>0</v>
      </c>
      <c r="O158" s="38">
        <f t="shared" ref="O158:O159" si="18">IF(J158=0,0%,I158/J158)</f>
        <v>0</v>
      </c>
    </row>
    <row r="159" spans="1:15" ht="23.25" customHeight="1" x14ac:dyDescent="0.2">
      <c r="A159" s="8" t="s">
        <v>117</v>
      </c>
      <c r="B159" s="52"/>
      <c r="C159" s="52"/>
      <c r="D159" s="36"/>
      <c r="E159" s="36"/>
      <c r="F159" s="53"/>
      <c r="G159" s="36"/>
      <c r="H159" s="36"/>
      <c r="I159" s="36"/>
      <c r="J159" s="36"/>
      <c r="K159" s="36"/>
      <c r="L159" s="37">
        <f>((F159)/(E159+F159+(Jan!E159+Fev!E159+Mar!E159+Abr!E159)))</f>
        <v>0</v>
      </c>
      <c r="M159" s="37">
        <f t="shared" si="12"/>
        <v>0</v>
      </c>
      <c r="N159" s="37">
        <f t="shared" si="13"/>
        <v>0</v>
      </c>
      <c r="O159" s="38">
        <f t="shared" si="18"/>
        <v>0</v>
      </c>
    </row>
    <row r="160" spans="1:15" ht="23.25" customHeight="1" x14ac:dyDescent="0.2">
      <c r="A160" s="8" t="s">
        <v>118</v>
      </c>
      <c r="B160" s="52"/>
      <c r="C160" s="52"/>
      <c r="D160" s="36"/>
      <c r="E160" s="36"/>
      <c r="F160" s="53"/>
      <c r="G160" s="36"/>
      <c r="H160" s="36"/>
      <c r="I160" s="39"/>
      <c r="J160" s="36"/>
      <c r="K160" s="36"/>
      <c r="L160" s="37">
        <f>((F160)/(E160+F160+(Jan!E160+Fev!E160+Mar!E160+Abr!E160)))</f>
        <v>0</v>
      </c>
      <c r="M160" s="37">
        <f t="shared" si="12"/>
        <v>0</v>
      </c>
      <c r="N160" s="37">
        <f t="shared" si="13"/>
        <v>0</v>
      </c>
      <c r="O160" s="38" t="s">
        <v>16</v>
      </c>
    </row>
    <row r="161" spans="1:15" ht="15.75" customHeight="1" x14ac:dyDescent="0.2">
      <c r="A161" s="8" t="s">
        <v>119</v>
      </c>
      <c r="B161" s="52"/>
      <c r="C161" s="52"/>
      <c r="D161" s="36"/>
      <c r="E161" s="36"/>
      <c r="F161" s="53"/>
      <c r="G161" s="36"/>
      <c r="H161" s="36"/>
      <c r="I161" s="36"/>
      <c r="J161" s="36"/>
      <c r="K161" s="36"/>
      <c r="L161" s="37">
        <f>((F161)/(E161+F161+(Jan!E161+Fev!E161+Mar!E161+Abr!E161)))</f>
        <v>0</v>
      </c>
      <c r="M161" s="37">
        <f t="shared" si="12"/>
        <v>0</v>
      </c>
      <c r="N161" s="37">
        <f t="shared" si="13"/>
        <v>0</v>
      </c>
      <c r="O161" s="38">
        <f t="shared" ref="O161:O162" si="19">IF(J161=0,0%,I161/J161)</f>
        <v>0</v>
      </c>
    </row>
    <row r="162" spans="1:15" ht="17.25" customHeight="1" x14ac:dyDescent="0.2">
      <c r="A162" s="14" t="s">
        <v>120</v>
      </c>
      <c r="B162" s="15">
        <f t="shared" ref="B162:K162" si="20">SUM(B124:B161)</f>
        <v>0</v>
      </c>
      <c r="C162" s="15">
        <f t="shared" si="20"/>
        <v>0</v>
      </c>
      <c r="D162" s="15">
        <f t="shared" si="20"/>
        <v>0</v>
      </c>
      <c r="E162" s="15">
        <f t="shared" si="20"/>
        <v>0</v>
      </c>
      <c r="F162" s="15">
        <f t="shared" si="20"/>
        <v>0</v>
      </c>
      <c r="G162" s="15">
        <f t="shared" si="20"/>
        <v>0</v>
      </c>
      <c r="H162" s="15">
        <f t="shared" si="20"/>
        <v>0</v>
      </c>
      <c r="I162" s="15">
        <f t="shared" si="20"/>
        <v>0</v>
      </c>
      <c r="J162" s="15">
        <f t="shared" si="20"/>
        <v>0</v>
      </c>
      <c r="K162" s="15">
        <f t="shared" si="20"/>
        <v>0</v>
      </c>
      <c r="L162" s="16">
        <f>((F162)/(E162+F162+(Jan!E162+Fev!E162+Mar!E162+Abr!E162)))</f>
        <v>0</v>
      </c>
      <c r="M162" s="16">
        <f t="shared" si="12"/>
        <v>0</v>
      </c>
      <c r="N162" s="17">
        <f t="shared" si="13"/>
        <v>0</v>
      </c>
      <c r="O162" s="17">
        <f t="shared" si="19"/>
        <v>0</v>
      </c>
    </row>
    <row r="163" spans="1:15" ht="132" customHeight="1" x14ac:dyDescent="0.2">
      <c r="A163" s="4" t="s">
        <v>121</v>
      </c>
      <c r="B163" s="5" t="s">
        <v>1</v>
      </c>
      <c r="C163" s="5" t="s">
        <v>2</v>
      </c>
      <c r="D163" s="5" t="s">
        <v>3</v>
      </c>
      <c r="E163" s="5" t="s">
        <v>4</v>
      </c>
      <c r="F163" s="5" t="s">
        <v>5</v>
      </c>
      <c r="G163" s="5" t="s">
        <v>6</v>
      </c>
      <c r="H163" s="5" t="s">
        <v>7</v>
      </c>
      <c r="I163" s="5" t="s">
        <v>8</v>
      </c>
      <c r="J163" s="5" t="s">
        <v>9</v>
      </c>
      <c r="K163" s="5" t="s">
        <v>10</v>
      </c>
      <c r="L163" s="6" t="s">
        <v>11</v>
      </c>
      <c r="M163" s="6" t="s">
        <v>12</v>
      </c>
      <c r="N163" s="6" t="s">
        <v>13</v>
      </c>
      <c r="O163" s="7" t="s">
        <v>14</v>
      </c>
    </row>
    <row r="164" spans="1:15" ht="17.25" customHeight="1" x14ac:dyDescent="0.2">
      <c r="A164" s="8" t="s">
        <v>122</v>
      </c>
      <c r="B164" s="52"/>
      <c r="C164" s="52"/>
      <c r="D164" s="36"/>
      <c r="E164" s="36"/>
      <c r="F164" s="36"/>
      <c r="G164" s="36"/>
      <c r="H164" s="36"/>
      <c r="I164" s="36"/>
      <c r="J164" s="36"/>
      <c r="K164" s="36"/>
      <c r="L164" s="37">
        <f>((F164)/(E164+F164+(Jan!E164+Fev!E164+Mar!E164+Abr!E164)))</f>
        <v>0</v>
      </c>
      <c r="M164" s="37">
        <f t="shared" ref="M164:M193" si="21">IF(D164=0,0%,(J164)/D164)</f>
        <v>0</v>
      </c>
      <c r="N164" s="37">
        <f t="shared" ref="N164:N193" si="22">IF(D164=0,0%,(E164)/D164)</f>
        <v>0</v>
      </c>
      <c r="O164" s="38">
        <f t="shared" ref="O164:O193" si="23">IF(J164=0,0%,I164/J164)</f>
        <v>0</v>
      </c>
    </row>
    <row r="165" spans="1:15" ht="17.25" customHeight="1" x14ac:dyDescent="0.2">
      <c r="A165" s="8" t="s">
        <v>123</v>
      </c>
      <c r="B165" s="52"/>
      <c r="C165" s="52"/>
      <c r="D165" s="36"/>
      <c r="E165" s="36"/>
      <c r="F165" s="36"/>
      <c r="G165" s="36"/>
      <c r="H165" s="36"/>
      <c r="I165" s="36"/>
      <c r="J165" s="36"/>
      <c r="K165" s="36"/>
      <c r="L165" s="37">
        <f>((F165)/(E165+F165+(Jan!E165+Fev!E165+Mar!E165+Abr!E165)))</f>
        <v>0</v>
      </c>
      <c r="M165" s="37">
        <f t="shared" si="21"/>
        <v>0</v>
      </c>
      <c r="N165" s="37">
        <f t="shared" si="22"/>
        <v>0</v>
      </c>
      <c r="O165" s="38">
        <f t="shared" si="23"/>
        <v>0</v>
      </c>
    </row>
    <row r="166" spans="1:15" ht="17.25" customHeight="1" x14ac:dyDescent="0.2">
      <c r="A166" s="8" t="s">
        <v>124</v>
      </c>
      <c r="B166" s="52"/>
      <c r="C166" s="52"/>
      <c r="D166" s="36"/>
      <c r="E166" s="36"/>
      <c r="F166" s="36"/>
      <c r="G166" s="36"/>
      <c r="H166" s="36"/>
      <c r="I166" s="36"/>
      <c r="J166" s="36"/>
      <c r="K166" s="36"/>
      <c r="L166" s="37">
        <f>((F166)/(E166+F166+(Jan!E166+Fev!E166+Mar!E166+Abr!E166)))</f>
        <v>0</v>
      </c>
      <c r="M166" s="37">
        <f t="shared" si="21"/>
        <v>0</v>
      </c>
      <c r="N166" s="37">
        <f t="shared" si="22"/>
        <v>0</v>
      </c>
      <c r="O166" s="38">
        <f t="shared" si="23"/>
        <v>0</v>
      </c>
    </row>
    <row r="167" spans="1:15" ht="17.25" customHeight="1" x14ac:dyDescent="0.2">
      <c r="A167" s="8" t="s">
        <v>125</v>
      </c>
      <c r="B167" s="52"/>
      <c r="C167" s="52"/>
      <c r="D167" s="36"/>
      <c r="E167" s="36"/>
      <c r="F167" s="36"/>
      <c r="G167" s="36"/>
      <c r="H167" s="36"/>
      <c r="I167" s="39"/>
      <c r="J167" s="36"/>
      <c r="K167" s="36"/>
      <c r="L167" s="37">
        <f>((F167)/(E167+F167+(Jan!E167+Fev!E167+Mar!E167+Abr!E167)))</f>
        <v>0</v>
      </c>
      <c r="M167" s="37">
        <f t="shared" si="21"/>
        <v>0</v>
      </c>
      <c r="N167" s="37">
        <f t="shared" si="22"/>
        <v>0</v>
      </c>
      <c r="O167" s="38">
        <f t="shared" si="23"/>
        <v>0</v>
      </c>
    </row>
    <row r="168" spans="1:15" ht="17.25" customHeight="1" x14ac:dyDescent="0.2">
      <c r="A168" s="8" t="s">
        <v>126</v>
      </c>
      <c r="B168" s="52"/>
      <c r="C168" s="52"/>
      <c r="D168" s="36"/>
      <c r="E168" s="36"/>
      <c r="F168" s="36"/>
      <c r="G168" s="36"/>
      <c r="H168" s="36"/>
      <c r="I168" s="36"/>
      <c r="J168" s="36"/>
      <c r="K168" s="36"/>
      <c r="L168" s="37">
        <f>((F168)/(E168+F168+(Jan!E168+Fev!E168+Mar!E168+Abr!E168)))</f>
        <v>0</v>
      </c>
      <c r="M168" s="37">
        <f t="shared" si="21"/>
        <v>0</v>
      </c>
      <c r="N168" s="37">
        <f t="shared" si="22"/>
        <v>0</v>
      </c>
      <c r="O168" s="38">
        <f t="shared" si="23"/>
        <v>0</v>
      </c>
    </row>
    <row r="169" spans="1:15" ht="17.25" customHeight="1" x14ac:dyDescent="0.2">
      <c r="A169" s="8" t="s">
        <v>127</v>
      </c>
      <c r="B169" s="52"/>
      <c r="C169" s="54"/>
      <c r="D169" s="36"/>
      <c r="E169" s="36"/>
      <c r="F169" s="36"/>
      <c r="G169" s="36"/>
      <c r="H169" s="36"/>
      <c r="I169" s="36"/>
      <c r="J169" s="36"/>
      <c r="K169" s="36"/>
      <c r="L169" s="37">
        <f>((F169)/(E169+F169+(Jan!E169+Fev!E169+Mar!E169+Abr!E169)))</f>
        <v>0</v>
      </c>
      <c r="M169" s="37">
        <f t="shared" si="21"/>
        <v>0</v>
      </c>
      <c r="N169" s="37">
        <f t="shared" si="22"/>
        <v>0</v>
      </c>
      <c r="O169" s="38">
        <f t="shared" si="23"/>
        <v>0</v>
      </c>
    </row>
    <row r="170" spans="1:15" ht="17.25" customHeight="1" x14ac:dyDescent="0.2">
      <c r="A170" s="8" t="s">
        <v>128</v>
      </c>
      <c r="B170" s="52"/>
      <c r="C170" s="52"/>
      <c r="D170" s="36"/>
      <c r="E170" s="36"/>
      <c r="F170" s="36"/>
      <c r="G170" s="36"/>
      <c r="H170" s="36"/>
      <c r="I170" s="36"/>
      <c r="J170" s="36"/>
      <c r="K170" s="39"/>
      <c r="L170" s="37">
        <f>((F170)/(E170+F170+(Jan!E170+Fev!E170+Mar!E170+Abr!E170)))</f>
        <v>0</v>
      </c>
      <c r="M170" s="37">
        <f t="shared" si="21"/>
        <v>0</v>
      </c>
      <c r="N170" s="37">
        <f t="shared" si="22"/>
        <v>0</v>
      </c>
      <c r="O170" s="38">
        <f t="shared" si="23"/>
        <v>0</v>
      </c>
    </row>
    <row r="171" spans="1:15" ht="17.25" customHeight="1" x14ac:dyDescent="0.2">
      <c r="A171" s="8" t="s">
        <v>129</v>
      </c>
      <c r="B171" s="52"/>
      <c r="C171" s="54"/>
      <c r="D171" s="36"/>
      <c r="E171" s="36"/>
      <c r="F171" s="36"/>
      <c r="G171" s="36"/>
      <c r="H171" s="36"/>
      <c r="I171" s="36"/>
      <c r="J171" s="36"/>
      <c r="K171" s="36"/>
      <c r="L171" s="37">
        <f>((F171)/(E171+F171+(Jan!E171+Fev!E171+Mar!E171+Abr!E171)))</f>
        <v>0</v>
      </c>
      <c r="M171" s="37">
        <f t="shared" si="21"/>
        <v>0</v>
      </c>
      <c r="N171" s="37">
        <f t="shared" si="22"/>
        <v>0</v>
      </c>
      <c r="O171" s="38">
        <f t="shared" si="23"/>
        <v>0</v>
      </c>
    </row>
    <row r="172" spans="1:15" ht="17.25" customHeight="1" x14ac:dyDescent="0.2">
      <c r="A172" s="8" t="s">
        <v>130</v>
      </c>
      <c r="B172" s="52"/>
      <c r="C172" s="52"/>
      <c r="D172" s="36"/>
      <c r="E172" s="36"/>
      <c r="F172" s="36"/>
      <c r="G172" s="36"/>
      <c r="H172" s="36"/>
      <c r="I172" s="36"/>
      <c r="J172" s="36"/>
      <c r="K172" s="36"/>
      <c r="L172" s="37">
        <f>((F172)/(E172+F172+(Jan!E172+Fev!E172+Mar!E172+Abr!E172)))</f>
        <v>0</v>
      </c>
      <c r="M172" s="37">
        <f t="shared" si="21"/>
        <v>0</v>
      </c>
      <c r="N172" s="37">
        <f t="shared" si="22"/>
        <v>0</v>
      </c>
      <c r="O172" s="38">
        <f t="shared" si="23"/>
        <v>0</v>
      </c>
    </row>
    <row r="173" spans="1:15" ht="17.25" customHeight="1" x14ac:dyDescent="0.2">
      <c r="A173" s="8" t="s">
        <v>131</v>
      </c>
      <c r="B173" s="52"/>
      <c r="C173" s="52"/>
      <c r="D173" s="36"/>
      <c r="E173" s="36"/>
      <c r="F173" s="36"/>
      <c r="G173" s="36"/>
      <c r="H173" s="36"/>
      <c r="I173" s="39"/>
      <c r="J173" s="36"/>
      <c r="K173" s="36"/>
      <c r="L173" s="37">
        <f>((F173)/(E173+F173+(Jan!E173+Fev!E173+Mar!E173+Abr!E173)))</f>
        <v>0</v>
      </c>
      <c r="M173" s="37">
        <f t="shared" si="21"/>
        <v>0</v>
      </c>
      <c r="N173" s="37">
        <f t="shared" si="22"/>
        <v>0</v>
      </c>
      <c r="O173" s="38">
        <f t="shared" si="23"/>
        <v>0</v>
      </c>
    </row>
    <row r="174" spans="1:15" ht="17.25" customHeight="1" x14ac:dyDescent="0.2">
      <c r="A174" s="8" t="s">
        <v>132</v>
      </c>
      <c r="B174" s="52"/>
      <c r="C174" s="52"/>
      <c r="D174" s="36"/>
      <c r="E174" s="36"/>
      <c r="F174" s="36"/>
      <c r="G174" s="36"/>
      <c r="H174" s="36"/>
      <c r="I174" s="36"/>
      <c r="J174" s="36"/>
      <c r="K174" s="36"/>
      <c r="L174" s="37">
        <f>((F174)/(E174+F174+(Jan!E174+Fev!E174+Mar!E174+Abr!E174)))</f>
        <v>0</v>
      </c>
      <c r="M174" s="37">
        <f t="shared" si="21"/>
        <v>0</v>
      </c>
      <c r="N174" s="37">
        <f t="shared" si="22"/>
        <v>0</v>
      </c>
      <c r="O174" s="38">
        <f t="shared" si="23"/>
        <v>0</v>
      </c>
    </row>
    <row r="175" spans="1:15" ht="17.25" customHeight="1" x14ac:dyDescent="0.2">
      <c r="A175" s="8" t="s">
        <v>133</v>
      </c>
      <c r="B175" s="52"/>
      <c r="C175" s="52"/>
      <c r="D175" s="36"/>
      <c r="E175" s="36"/>
      <c r="F175" s="36"/>
      <c r="G175" s="36"/>
      <c r="H175" s="36"/>
      <c r="I175" s="36"/>
      <c r="J175" s="36"/>
      <c r="K175" s="36"/>
      <c r="L175" s="37">
        <f>((F175)/(E175+F175+(Jan!E175+Fev!E175+Mar!E175+Abr!E175)))</f>
        <v>0</v>
      </c>
      <c r="M175" s="37">
        <f t="shared" si="21"/>
        <v>0</v>
      </c>
      <c r="N175" s="37">
        <f t="shared" si="22"/>
        <v>0</v>
      </c>
      <c r="O175" s="38">
        <f t="shared" si="23"/>
        <v>0</v>
      </c>
    </row>
    <row r="176" spans="1:15" ht="17.25" customHeight="1" x14ac:dyDescent="0.2">
      <c r="A176" s="8" t="s">
        <v>134</v>
      </c>
      <c r="B176" s="52"/>
      <c r="C176" s="52"/>
      <c r="D176" s="36"/>
      <c r="E176" s="36"/>
      <c r="F176" s="36"/>
      <c r="G176" s="36"/>
      <c r="H176" s="36"/>
      <c r="I176" s="36"/>
      <c r="J176" s="36"/>
      <c r="K176" s="36"/>
      <c r="L176" s="37">
        <f>((F176)/(E176+F176+(Jan!E176+Fev!E176+Mar!E176+Abr!E176)))</f>
        <v>0</v>
      </c>
      <c r="M176" s="37">
        <f t="shared" si="21"/>
        <v>0</v>
      </c>
      <c r="N176" s="37">
        <f t="shared" si="22"/>
        <v>0</v>
      </c>
      <c r="O176" s="38">
        <f t="shared" si="23"/>
        <v>0</v>
      </c>
    </row>
    <row r="177" spans="1:15" ht="17.25" customHeight="1" x14ac:dyDescent="0.2">
      <c r="A177" s="8" t="s">
        <v>135</v>
      </c>
      <c r="B177" s="52"/>
      <c r="C177" s="52"/>
      <c r="D177" s="36"/>
      <c r="E177" s="36"/>
      <c r="F177" s="36"/>
      <c r="G177" s="36"/>
      <c r="H177" s="36"/>
      <c r="I177" s="36"/>
      <c r="J177" s="36"/>
      <c r="K177" s="36"/>
      <c r="L177" s="37">
        <f>((F177)/(E177+F177+(Jan!E177+Fev!E177+Mar!E177+Abr!E177)))</f>
        <v>0</v>
      </c>
      <c r="M177" s="37">
        <f t="shared" si="21"/>
        <v>0</v>
      </c>
      <c r="N177" s="37">
        <f t="shared" si="22"/>
        <v>0</v>
      </c>
      <c r="O177" s="38">
        <f t="shared" si="23"/>
        <v>0</v>
      </c>
    </row>
    <row r="178" spans="1:15" ht="17.25" customHeight="1" x14ac:dyDescent="0.2">
      <c r="A178" s="8" t="s">
        <v>136</v>
      </c>
      <c r="B178" s="52"/>
      <c r="C178" s="52"/>
      <c r="D178" s="36"/>
      <c r="E178" s="36"/>
      <c r="F178" s="36"/>
      <c r="G178" s="36"/>
      <c r="H178" s="36"/>
      <c r="I178" s="36"/>
      <c r="J178" s="36"/>
      <c r="K178" s="36"/>
      <c r="L178" s="37">
        <f>((F178)/(E178+F178+(Jan!E178+Fev!E178+Mar!E178+Abr!E178)))</f>
        <v>0</v>
      </c>
      <c r="M178" s="37">
        <f t="shared" si="21"/>
        <v>0</v>
      </c>
      <c r="N178" s="37">
        <f t="shared" si="22"/>
        <v>0</v>
      </c>
      <c r="O178" s="38">
        <f t="shared" si="23"/>
        <v>0</v>
      </c>
    </row>
    <row r="179" spans="1:15" ht="17.25" customHeight="1" x14ac:dyDescent="0.2">
      <c r="A179" s="8" t="s">
        <v>137</v>
      </c>
      <c r="B179" s="52"/>
      <c r="C179" s="52"/>
      <c r="D179" s="36"/>
      <c r="E179" s="36"/>
      <c r="F179" s="36"/>
      <c r="G179" s="36"/>
      <c r="H179" s="36"/>
      <c r="I179" s="39"/>
      <c r="J179" s="39"/>
      <c r="K179" s="36"/>
      <c r="L179" s="37">
        <f>((F179)/(E179+F179+(Jan!E179+Fev!E179+Mar!E179+Abr!E179)))</f>
        <v>0</v>
      </c>
      <c r="M179" s="37">
        <f t="shared" si="21"/>
        <v>0</v>
      </c>
      <c r="N179" s="37">
        <f t="shared" si="22"/>
        <v>0</v>
      </c>
      <c r="O179" s="38">
        <f t="shared" si="23"/>
        <v>0</v>
      </c>
    </row>
    <row r="180" spans="1:15" ht="17.25" customHeight="1" x14ac:dyDescent="0.2">
      <c r="A180" s="8" t="s">
        <v>138</v>
      </c>
      <c r="B180" s="52"/>
      <c r="C180" s="52"/>
      <c r="D180" s="36"/>
      <c r="E180" s="36"/>
      <c r="F180" s="36"/>
      <c r="G180" s="36"/>
      <c r="H180" s="36"/>
      <c r="I180" s="36"/>
      <c r="J180" s="36"/>
      <c r="K180" s="36"/>
      <c r="L180" s="37">
        <f>((F180)/(E180+F180+(Jan!E180+Fev!E180+Mar!E180+Abr!E180)))</f>
        <v>0</v>
      </c>
      <c r="M180" s="37">
        <f t="shared" si="21"/>
        <v>0</v>
      </c>
      <c r="N180" s="37">
        <f t="shared" si="22"/>
        <v>0</v>
      </c>
      <c r="O180" s="38">
        <f t="shared" si="23"/>
        <v>0</v>
      </c>
    </row>
    <row r="181" spans="1:15" ht="17.25" customHeight="1" x14ac:dyDescent="0.2">
      <c r="A181" s="8" t="s">
        <v>139</v>
      </c>
      <c r="B181" s="52"/>
      <c r="C181" s="52"/>
      <c r="D181" s="36"/>
      <c r="E181" s="36"/>
      <c r="F181" s="36"/>
      <c r="G181" s="36"/>
      <c r="H181" s="36"/>
      <c r="I181" s="36"/>
      <c r="J181" s="36"/>
      <c r="K181" s="36"/>
      <c r="L181" s="37">
        <f>((F181)/(E181+F181+(Jan!E181+Fev!E181+Mar!E181+Abr!E181)))</f>
        <v>0</v>
      </c>
      <c r="M181" s="37">
        <f t="shared" si="21"/>
        <v>0</v>
      </c>
      <c r="N181" s="37">
        <f t="shared" si="22"/>
        <v>0</v>
      </c>
      <c r="O181" s="38">
        <f t="shared" si="23"/>
        <v>0</v>
      </c>
    </row>
    <row r="182" spans="1:15" ht="17.25" customHeight="1" x14ac:dyDescent="0.2">
      <c r="A182" s="8" t="s">
        <v>140</v>
      </c>
      <c r="B182" s="52"/>
      <c r="C182" s="52"/>
      <c r="D182" s="36"/>
      <c r="E182" s="36"/>
      <c r="F182" s="36"/>
      <c r="G182" s="36"/>
      <c r="H182" s="36"/>
      <c r="I182" s="36"/>
      <c r="J182" s="36"/>
      <c r="K182" s="36"/>
      <c r="L182" s="37">
        <f>((F182)/(E182+F182+(Jan!E182+Fev!E182+Mar!E182+Abr!E182)))</f>
        <v>0</v>
      </c>
      <c r="M182" s="37">
        <f t="shared" si="21"/>
        <v>0</v>
      </c>
      <c r="N182" s="37">
        <f t="shared" si="22"/>
        <v>0</v>
      </c>
      <c r="O182" s="38">
        <f t="shared" si="23"/>
        <v>0</v>
      </c>
    </row>
    <row r="183" spans="1:15" ht="17.25" customHeight="1" x14ac:dyDescent="0.2">
      <c r="A183" s="8" t="s">
        <v>141</v>
      </c>
      <c r="B183" s="52"/>
      <c r="C183" s="54"/>
      <c r="D183" s="36"/>
      <c r="E183" s="36"/>
      <c r="F183" s="36"/>
      <c r="G183" s="36"/>
      <c r="H183" s="36"/>
      <c r="I183" s="36"/>
      <c r="J183" s="36"/>
      <c r="K183" s="36"/>
      <c r="L183" s="37">
        <f>((F183)/(E183+F183+(Jan!E183+Fev!E183+Mar!E183+Abr!E183)))</f>
        <v>0</v>
      </c>
      <c r="M183" s="37">
        <f t="shared" si="21"/>
        <v>0</v>
      </c>
      <c r="N183" s="37">
        <f t="shared" si="22"/>
        <v>0</v>
      </c>
      <c r="O183" s="38">
        <f t="shared" si="23"/>
        <v>0</v>
      </c>
    </row>
    <row r="184" spans="1:15" ht="17.25" customHeight="1" x14ac:dyDescent="0.2">
      <c r="A184" s="8" t="s">
        <v>142</v>
      </c>
      <c r="B184" s="52"/>
      <c r="C184" s="52"/>
      <c r="D184" s="36"/>
      <c r="E184" s="36"/>
      <c r="F184" s="36"/>
      <c r="G184" s="36"/>
      <c r="H184" s="36"/>
      <c r="I184" s="39"/>
      <c r="J184" s="36"/>
      <c r="K184" s="36"/>
      <c r="L184" s="37">
        <f>((F184)/(E184+F184+(Jan!E184+Fev!E184+Mar!E184+Abr!E184)))</f>
        <v>0</v>
      </c>
      <c r="M184" s="37">
        <f t="shared" si="21"/>
        <v>0</v>
      </c>
      <c r="N184" s="37">
        <f t="shared" si="22"/>
        <v>0</v>
      </c>
      <c r="O184" s="38">
        <f t="shared" si="23"/>
        <v>0</v>
      </c>
    </row>
    <row r="185" spans="1:15" ht="17.25" customHeight="1" x14ac:dyDescent="0.2">
      <c r="A185" s="8" t="s">
        <v>143</v>
      </c>
      <c r="B185" s="52"/>
      <c r="C185" s="52"/>
      <c r="D185" s="36"/>
      <c r="E185" s="36"/>
      <c r="F185" s="36"/>
      <c r="G185" s="36"/>
      <c r="H185" s="36"/>
      <c r="I185" s="36"/>
      <c r="J185" s="36"/>
      <c r="K185" s="36"/>
      <c r="L185" s="37">
        <f>((F185)/(E185+F185+(Jan!E185+Fev!E185+Mar!E185+Abr!E185)))</f>
        <v>0</v>
      </c>
      <c r="M185" s="37">
        <f t="shared" si="21"/>
        <v>0</v>
      </c>
      <c r="N185" s="37">
        <f t="shared" si="22"/>
        <v>0</v>
      </c>
      <c r="O185" s="38">
        <f t="shared" si="23"/>
        <v>0</v>
      </c>
    </row>
    <row r="186" spans="1:15" ht="17.25" customHeight="1" x14ac:dyDescent="0.2">
      <c r="A186" s="8" t="s">
        <v>144</v>
      </c>
      <c r="B186" s="52"/>
      <c r="C186" s="52"/>
      <c r="D186" s="36"/>
      <c r="E186" s="36"/>
      <c r="F186" s="36"/>
      <c r="G186" s="36"/>
      <c r="H186" s="36"/>
      <c r="I186" s="36"/>
      <c r="J186" s="36"/>
      <c r="K186" s="36"/>
      <c r="L186" s="37">
        <f>((F186)/(E186+F186+(Jan!E186+Fev!E186+Mar!E186+Abr!E186)))</f>
        <v>0</v>
      </c>
      <c r="M186" s="37">
        <f t="shared" si="21"/>
        <v>0</v>
      </c>
      <c r="N186" s="37">
        <f t="shared" si="22"/>
        <v>0</v>
      </c>
      <c r="O186" s="38">
        <f t="shared" si="23"/>
        <v>0</v>
      </c>
    </row>
    <row r="187" spans="1:15" ht="17.25" customHeight="1" x14ac:dyDescent="0.2">
      <c r="A187" s="8" t="s">
        <v>145</v>
      </c>
      <c r="B187" s="52"/>
      <c r="C187" s="52"/>
      <c r="D187" s="36"/>
      <c r="E187" s="36"/>
      <c r="F187" s="36"/>
      <c r="G187" s="36"/>
      <c r="H187" s="36"/>
      <c r="I187" s="36"/>
      <c r="J187" s="36"/>
      <c r="K187" s="36"/>
      <c r="L187" s="37">
        <f>((F187)/(E187+F187+(Jan!E187+Fev!E187+Mar!E187+Abr!E187)))</f>
        <v>0</v>
      </c>
      <c r="M187" s="37">
        <f t="shared" si="21"/>
        <v>0</v>
      </c>
      <c r="N187" s="37">
        <f t="shared" si="22"/>
        <v>0</v>
      </c>
      <c r="O187" s="38">
        <f t="shared" si="23"/>
        <v>0</v>
      </c>
    </row>
    <row r="188" spans="1:15" ht="17.25" customHeight="1" x14ac:dyDescent="0.2">
      <c r="A188" s="8" t="s">
        <v>146</v>
      </c>
      <c r="B188" s="52"/>
      <c r="C188" s="52"/>
      <c r="D188" s="36"/>
      <c r="E188" s="36"/>
      <c r="F188" s="36"/>
      <c r="G188" s="36"/>
      <c r="H188" s="36"/>
      <c r="I188" s="36"/>
      <c r="J188" s="36"/>
      <c r="K188" s="36"/>
      <c r="L188" s="37">
        <f>((F188)/(E188+F188+(Jan!E188+Fev!E188+Mar!E188+Abr!E188)))</f>
        <v>0</v>
      </c>
      <c r="M188" s="37">
        <f t="shared" si="21"/>
        <v>0</v>
      </c>
      <c r="N188" s="37">
        <f t="shared" si="22"/>
        <v>0</v>
      </c>
      <c r="O188" s="38">
        <f t="shared" si="23"/>
        <v>0</v>
      </c>
    </row>
    <row r="189" spans="1:15" ht="17.25" customHeight="1" x14ac:dyDescent="0.2">
      <c r="A189" s="8" t="s">
        <v>147</v>
      </c>
      <c r="B189" s="52"/>
      <c r="C189" s="52"/>
      <c r="D189" s="36"/>
      <c r="E189" s="36"/>
      <c r="F189" s="36"/>
      <c r="G189" s="36"/>
      <c r="H189" s="36"/>
      <c r="I189" s="36"/>
      <c r="J189" s="36"/>
      <c r="K189" s="36"/>
      <c r="L189" s="37">
        <f>((F189)/(E189+F189+(Jan!E189+Fev!E189+Mar!E189+Abr!E189)))</f>
        <v>0</v>
      </c>
      <c r="M189" s="37">
        <f t="shared" si="21"/>
        <v>0</v>
      </c>
      <c r="N189" s="37">
        <f t="shared" si="22"/>
        <v>0</v>
      </c>
      <c r="O189" s="38">
        <f t="shared" si="23"/>
        <v>0</v>
      </c>
    </row>
    <row r="190" spans="1:15" ht="17.25" customHeight="1" x14ac:dyDescent="0.2">
      <c r="A190" s="8" t="s">
        <v>148</v>
      </c>
      <c r="B190" s="52"/>
      <c r="C190" s="52"/>
      <c r="D190" s="36"/>
      <c r="E190" s="36"/>
      <c r="F190" s="36"/>
      <c r="G190" s="36"/>
      <c r="H190" s="36"/>
      <c r="I190" s="36"/>
      <c r="J190" s="36"/>
      <c r="K190" s="36"/>
      <c r="L190" s="37">
        <f>((F190)/(E190+F190+(Jan!E190+Fev!E190+Mar!E190+Abr!E190)))</f>
        <v>0</v>
      </c>
      <c r="M190" s="37">
        <f t="shared" si="21"/>
        <v>0</v>
      </c>
      <c r="N190" s="37">
        <f t="shared" si="22"/>
        <v>0</v>
      </c>
      <c r="O190" s="38">
        <f t="shared" si="23"/>
        <v>0</v>
      </c>
    </row>
    <row r="191" spans="1:15" ht="17.25" customHeight="1" x14ac:dyDescent="0.2">
      <c r="A191" s="8" t="s">
        <v>149</v>
      </c>
      <c r="B191" s="52"/>
      <c r="C191" s="52"/>
      <c r="D191" s="36"/>
      <c r="E191" s="36"/>
      <c r="F191" s="36"/>
      <c r="G191" s="36"/>
      <c r="H191" s="36"/>
      <c r="I191" s="36"/>
      <c r="J191" s="36"/>
      <c r="K191" s="36"/>
      <c r="L191" s="37">
        <f>((F191)/(E191+F191+(Jan!E191+Fev!E191+Mar!E191+Abr!E191)))</f>
        <v>0</v>
      </c>
      <c r="M191" s="37">
        <f t="shared" si="21"/>
        <v>0</v>
      </c>
      <c r="N191" s="37">
        <f t="shared" si="22"/>
        <v>0</v>
      </c>
      <c r="O191" s="38">
        <f t="shared" si="23"/>
        <v>0</v>
      </c>
    </row>
    <row r="192" spans="1:15" ht="17.25" customHeight="1" x14ac:dyDescent="0.2">
      <c r="A192" s="8" t="s">
        <v>150</v>
      </c>
      <c r="B192" s="52"/>
      <c r="C192" s="52"/>
      <c r="D192" s="36"/>
      <c r="E192" s="36"/>
      <c r="F192" s="36"/>
      <c r="G192" s="36"/>
      <c r="H192" s="36"/>
      <c r="I192" s="39"/>
      <c r="J192" s="36"/>
      <c r="K192" s="36"/>
      <c r="L192" s="37">
        <f>((F192)/(E192+F192+(Jan!E192+Fev!E192+Mar!E192+Abr!E192)))</f>
        <v>0</v>
      </c>
      <c r="M192" s="37">
        <f t="shared" si="21"/>
        <v>0</v>
      </c>
      <c r="N192" s="37">
        <f t="shared" si="22"/>
        <v>0</v>
      </c>
      <c r="O192" s="38">
        <f t="shared" si="23"/>
        <v>0</v>
      </c>
    </row>
    <row r="193" spans="1:15" ht="17.25" customHeight="1" x14ac:dyDescent="0.2">
      <c r="A193" s="14" t="s">
        <v>151</v>
      </c>
      <c r="B193" s="15">
        <f t="shared" ref="B193:K193" si="24">SUM(B164:B192)</f>
        <v>0</v>
      </c>
      <c r="C193" s="15">
        <f t="shared" si="24"/>
        <v>0</v>
      </c>
      <c r="D193" s="15">
        <f t="shared" si="24"/>
        <v>0</v>
      </c>
      <c r="E193" s="15">
        <f t="shared" si="24"/>
        <v>0</v>
      </c>
      <c r="F193" s="15">
        <f t="shared" si="24"/>
        <v>0</v>
      </c>
      <c r="G193" s="15">
        <f t="shared" si="24"/>
        <v>0</v>
      </c>
      <c r="H193" s="15">
        <f t="shared" si="24"/>
        <v>0</v>
      </c>
      <c r="I193" s="15">
        <f t="shared" si="24"/>
        <v>0</v>
      </c>
      <c r="J193" s="15">
        <f t="shared" si="24"/>
        <v>0</v>
      </c>
      <c r="K193" s="15">
        <f t="shared" si="24"/>
        <v>0</v>
      </c>
      <c r="L193" s="16">
        <f>((F193)/(E193+F193+(Jan!E193+Fev!E193+Mar!E193+Abr!E193)))</f>
        <v>0</v>
      </c>
      <c r="M193" s="16">
        <f t="shared" si="21"/>
        <v>0</v>
      </c>
      <c r="N193" s="17">
        <f t="shared" si="22"/>
        <v>0</v>
      </c>
      <c r="O193" s="17">
        <f t="shared" si="23"/>
        <v>0</v>
      </c>
    </row>
    <row r="194" spans="1:15" ht="132" customHeight="1" x14ac:dyDescent="0.2">
      <c r="A194" s="4" t="s">
        <v>152</v>
      </c>
      <c r="B194" s="5" t="s">
        <v>1</v>
      </c>
      <c r="C194" s="5" t="s">
        <v>2</v>
      </c>
      <c r="D194" s="5" t="s">
        <v>3</v>
      </c>
      <c r="E194" s="5" t="s">
        <v>4</v>
      </c>
      <c r="F194" s="5" t="s">
        <v>5</v>
      </c>
      <c r="G194" s="5" t="s">
        <v>6</v>
      </c>
      <c r="H194" s="5" t="s">
        <v>7</v>
      </c>
      <c r="I194" s="5" t="s">
        <v>8</v>
      </c>
      <c r="J194" s="5" t="s">
        <v>9</v>
      </c>
      <c r="K194" s="5" t="s">
        <v>10</v>
      </c>
      <c r="L194" s="6" t="s">
        <v>11</v>
      </c>
      <c r="M194" s="6" t="s">
        <v>12</v>
      </c>
      <c r="N194" s="6" t="s">
        <v>13</v>
      </c>
      <c r="O194" s="7" t="s">
        <v>14</v>
      </c>
    </row>
    <row r="195" spans="1:15" ht="12.75" customHeight="1" x14ac:dyDescent="0.2">
      <c r="A195" s="8" t="s">
        <v>153</v>
      </c>
      <c r="B195" s="54"/>
      <c r="C195" s="52"/>
      <c r="D195" s="36"/>
      <c r="E195" s="52"/>
      <c r="F195" s="36"/>
      <c r="G195" s="36"/>
      <c r="H195" s="36"/>
      <c r="I195" s="60"/>
      <c r="J195" s="36"/>
      <c r="K195" s="39"/>
      <c r="L195" s="37">
        <f>((F195)/(E195+F195+(Jan!E195+Fev!E195+Mar!E195+Abr!E195)))</f>
        <v>0</v>
      </c>
      <c r="M195" s="37">
        <f t="shared" ref="M195:M200" si="25">IF(D195=0,0%,(J195)/D195)</f>
        <v>0</v>
      </c>
      <c r="N195" s="37">
        <f t="shared" ref="N195:N200" si="26">IF(D195=0,0%,(E195)/D195)</f>
        <v>0</v>
      </c>
      <c r="O195" s="38">
        <f t="shared" ref="O195:O200" si="27">IF(J195=0,0%,I195/J195)</f>
        <v>0</v>
      </c>
    </row>
    <row r="196" spans="1:15" ht="12.75" customHeight="1" x14ac:dyDescent="0.2">
      <c r="A196" s="8" t="s">
        <v>154</v>
      </c>
      <c r="B196" s="52"/>
      <c r="C196" s="54"/>
      <c r="D196" s="36"/>
      <c r="E196" s="52"/>
      <c r="F196" s="36"/>
      <c r="G196" s="36"/>
      <c r="H196" s="36"/>
      <c r="I196" s="60"/>
      <c r="J196" s="36"/>
      <c r="K196" s="36"/>
      <c r="L196" s="37">
        <f>((F196)/(E196+F196+(Jan!E196+Fev!E196+Mar!E196+Abr!E196)))</f>
        <v>0</v>
      </c>
      <c r="M196" s="37">
        <f t="shared" si="25"/>
        <v>0</v>
      </c>
      <c r="N196" s="37">
        <f t="shared" si="26"/>
        <v>0</v>
      </c>
      <c r="O196" s="38">
        <f t="shared" si="27"/>
        <v>0</v>
      </c>
    </row>
    <row r="197" spans="1:15" ht="12.75" customHeight="1" x14ac:dyDescent="0.2">
      <c r="A197" s="8" t="s">
        <v>155</v>
      </c>
      <c r="B197" s="52"/>
      <c r="C197" s="52"/>
      <c r="D197" s="36"/>
      <c r="E197" s="52"/>
      <c r="F197" s="36"/>
      <c r="G197" s="36"/>
      <c r="H197" s="36"/>
      <c r="I197" s="60"/>
      <c r="J197" s="36"/>
      <c r="K197" s="36"/>
      <c r="L197" s="37">
        <f>((F197)/(E197+F197+(Jan!E197+Fev!E197+Mar!E197+Abr!E197)))</f>
        <v>0</v>
      </c>
      <c r="M197" s="37">
        <f t="shared" si="25"/>
        <v>0</v>
      </c>
      <c r="N197" s="37">
        <f t="shared" si="26"/>
        <v>0</v>
      </c>
      <c r="O197" s="38">
        <f t="shared" si="27"/>
        <v>0</v>
      </c>
    </row>
    <row r="198" spans="1:15" ht="12.75" customHeight="1" x14ac:dyDescent="0.2">
      <c r="A198" s="8" t="s">
        <v>156</v>
      </c>
      <c r="B198" s="52"/>
      <c r="C198" s="52"/>
      <c r="D198" s="36"/>
      <c r="E198" s="52"/>
      <c r="F198" s="36"/>
      <c r="G198" s="36"/>
      <c r="H198" s="36"/>
      <c r="I198" s="60"/>
      <c r="J198" s="36"/>
      <c r="K198" s="36"/>
      <c r="L198" s="37">
        <f>((F198)/(E198+F198+(Jan!E198+Fev!E198+Mar!E198+Abr!E198)))</f>
        <v>0</v>
      </c>
      <c r="M198" s="37">
        <f t="shared" si="25"/>
        <v>0</v>
      </c>
      <c r="N198" s="37">
        <f t="shared" si="26"/>
        <v>0</v>
      </c>
      <c r="O198" s="38">
        <f t="shared" si="27"/>
        <v>0</v>
      </c>
    </row>
    <row r="199" spans="1:15" ht="12.75" customHeight="1" x14ac:dyDescent="0.2">
      <c r="A199" s="8" t="s">
        <v>157</v>
      </c>
      <c r="B199" s="52"/>
      <c r="C199" s="52"/>
      <c r="D199" s="36"/>
      <c r="E199" s="52"/>
      <c r="F199" s="36"/>
      <c r="G199" s="36"/>
      <c r="H199" s="36"/>
      <c r="I199" s="60"/>
      <c r="J199" s="36"/>
      <c r="K199" s="36"/>
      <c r="L199" s="37">
        <f>((F199)/(E199+F199+(Jan!E199+Fev!E199+Mar!E199+Abr!E199)))</f>
        <v>0</v>
      </c>
      <c r="M199" s="37">
        <f t="shared" si="25"/>
        <v>0</v>
      </c>
      <c r="N199" s="37">
        <f t="shared" si="26"/>
        <v>0</v>
      </c>
      <c r="O199" s="38">
        <f t="shared" si="27"/>
        <v>0</v>
      </c>
    </row>
    <row r="200" spans="1:15" ht="12.75" customHeight="1" x14ac:dyDescent="0.2">
      <c r="A200" s="8" t="s">
        <v>158</v>
      </c>
      <c r="B200" s="54"/>
      <c r="C200" s="52"/>
      <c r="D200" s="36"/>
      <c r="E200" s="52"/>
      <c r="F200" s="36"/>
      <c r="G200" s="36"/>
      <c r="H200" s="36"/>
      <c r="I200" s="60"/>
      <c r="J200" s="36"/>
      <c r="K200" s="36"/>
      <c r="L200" s="37">
        <f>((F200)/(E200+F200+(Jan!E200+Fev!E200+Mar!E200+Abr!E200)))</f>
        <v>0</v>
      </c>
      <c r="M200" s="37">
        <f t="shared" si="25"/>
        <v>0</v>
      </c>
      <c r="N200" s="37">
        <f t="shared" si="26"/>
        <v>0</v>
      </c>
      <c r="O200" s="38">
        <f t="shared" si="27"/>
        <v>0</v>
      </c>
    </row>
    <row r="201" spans="1:15" ht="17.25" customHeight="1" x14ac:dyDescent="0.2">
      <c r="A201" s="103" t="s">
        <v>159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5"/>
    </row>
    <row r="202" spans="1:15" ht="17.25" customHeight="1" x14ac:dyDescent="0.2">
      <c r="A202" s="8" t="s">
        <v>160</v>
      </c>
      <c r="B202" s="52"/>
      <c r="C202" s="52"/>
      <c r="D202" s="36"/>
      <c r="E202" s="36"/>
      <c r="F202" s="36"/>
      <c r="G202" s="36"/>
      <c r="H202" s="36"/>
      <c r="I202" s="36"/>
      <c r="J202" s="36"/>
      <c r="K202" s="36"/>
      <c r="L202" s="37">
        <f>((F202)/(E202+F202+(Jan!E202+Fev!E202+Mar!E202+Abr!E202)))</f>
        <v>0</v>
      </c>
      <c r="M202" s="37">
        <f t="shared" ref="M202:M221" si="28">IF(D202=0,0%,(J202)/D202)</f>
        <v>0</v>
      </c>
      <c r="N202" s="37">
        <f t="shared" ref="N202:N221" si="29">IF(D202=0,0%,(E202)/D202)</f>
        <v>0</v>
      </c>
      <c r="O202" s="38">
        <f t="shared" ref="O202:O215" si="30">IF(J202=0,0%,I202/J202)</f>
        <v>0</v>
      </c>
    </row>
    <row r="203" spans="1:15" ht="17.25" customHeight="1" x14ac:dyDescent="0.2">
      <c r="A203" s="8" t="s">
        <v>161</v>
      </c>
      <c r="B203" s="52"/>
      <c r="C203" s="52"/>
      <c r="D203" s="36"/>
      <c r="E203" s="36"/>
      <c r="F203" s="36"/>
      <c r="G203" s="36"/>
      <c r="H203" s="36"/>
      <c r="I203" s="36"/>
      <c r="J203" s="36"/>
      <c r="K203" s="36"/>
      <c r="L203" s="37">
        <f>((F203)/(E203+F203+(Jan!E203+Fev!E203+Mar!E203+Abr!E203)))</f>
        <v>0</v>
      </c>
      <c r="M203" s="37">
        <f t="shared" si="28"/>
        <v>0</v>
      </c>
      <c r="N203" s="37">
        <f t="shared" si="29"/>
        <v>0</v>
      </c>
      <c r="O203" s="38">
        <f t="shared" si="30"/>
        <v>0</v>
      </c>
    </row>
    <row r="204" spans="1:15" ht="12.75" customHeight="1" x14ac:dyDescent="0.2">
      <c r="A204" s="8" t="s">
        <v>162</v>
      </c>
      <c r="B204" s="52"/>
      <c r="C204" s="52"/>
      <c r="D204" s="36"/>
      <c r="E204" s="36"/>
      <c r="F204" s="36"/>
      <c r="G204" s="36"/>
      <c r="H204" s="36"/>
      <c r="I204" s="36"/>
      <c r="J204" s="36"/>
      <c r="K204" s="36"/>
      <c r="L204" s="37">
        <f>((F204)/(E204+F204+(Jan!E204+Fev!E204+Mar!E204+Abr!E204)))</f>
        <v>0</v>
      </c>
      <c r="M204" s="37">
        <f t="shared" si="28"/>
        <v>0</v>
      </c>
      <c r="N204" s="37">
        <f t="shared" si="29"/>
        <v>0</v>
      </c>
      <c r="O204" s="38">
        <f t="shared" si="30"/>
        <v>0</v>
      </c>
    </row>
    <row r="205" spans="1:15" ht="17.25" customHeight="1" x14ac:dyDescent="0.2">
      <c r="A205" s="8" t="s">
        <v>163</v>
      </c>
      <c r="B205" s="52"/>
      <c r="C205" s="52"/>
      <c r="D205" s="36"/>
      <c r="E205" s="36"/>
      <c r="F205" s="36"/>
      <c r="G205" s="36"/>
      <c r="H205" s="36"/>
      <c r="I205" s="36"/>
      <c r="J205" s="36"/>
      <c r="K205" s="36"/>
      <c r="L205" s="37">
        <f>((F205)/(E205+F205+(Jan!E205+Fev!E205+Mar!E205+Abr!E205)))</f>
        <v>0</v>
      </c>
      <c r="M205" s="37">
        <f t="shared" si="28"/>
        <v>0</v>
      </c>
      <c r="N205" s="37">
        <f t="shared" si="29"/>
        <v>0</v>
      </c>
      <c r="O205" s="38">
        <f t="shared" si="30"/>
        <v>0</v>
      </c>
    </row>
    <row r="206" spans="1:15" ht="17.25" customHeight="1" x14ac:dyDescent="0.2">
      <c r="A206" s="8" t="s">
        <v>164</v>
      </c>
      <c r="B206" s="52"/>
      <c r="C206" s="52"/>
      <c r="D206" s="36"/>
      <c r="E206" s="36"/>
      <c r="F206" s="36"/>
      <c r="G206" s="36"/>
      <c r="H206" s="36"/>
      <c r="I206" s="36"/>
      <c r="J206" s="36"/>
      <c r="K206" s="36"/>
      <c r="L206" s="37">
        <f>((F206)/(E206+F206+(Jan!E206+Fev!E206+Mar!E206+Abr!E206)))</f>
        <v>0</v>
      </c>
      <c r="M206" s="37">
        <f t="shared" si="28"/>
        <v>0</v>
      </c>
      <c r="N206" s="37">
        <f t="shared" si="29"/>
        <v>0</v>
      </c>
      <c r="O206" s="38">
        <f t="shared" si="30"/>
        <v>0</v>
      </c>
    </row>
    <row r="207" spans="1:15" ht="17.25" customHeight="1" x14ac:dyDescent="0.2">
      <c r="A207" s="8" t="s">
        <v>165</v>
      </c>
      <c r="B207" s="54"/>
      <c r="C207" s="54"/>
      <c r="D207" s="36"/>
      <c r="E207" s="36"/>
      <c r="F207" s="36"/>
      <c r="G207" s="36"/>
      <c r="H207" s="36"/>
      <c r="I207" s="36"/>
      <c r="J207" s="36"/>
      <c r="K207" s="36"/>
      <c r="L207" s="37">
        <f>((F207)/(E207+F207+(Jan!E207+Fev!E207+Mar!E207+Abr!E207)))</f>
        <v>0</v>
      </c>
      <c r="M207" s="37">
        <f t="shared" si="28"/>
        <v>0</v>
      </c>
      <c r="N207" s="37">
        <f t="shared" si="29"/>
        <v>0</v>
      </c>
      <c r="O207" s="38">
        <f t="shared" si="30"/>
        <v>0</v>
      </c>
    </row>
    <row r="208" spans="1:15" ht="17.25" customHeight="1" x14ac:dyDescent="0.2">
      <c r="A208" s="8" t="s">
        <v>166</v>
      </c>
      <c r="B208" s="52"/>
      <c r="C208" s="54"/>
      <c r="D208" s="36"/>
      <c r="E208" s="36"/>
      <c r="F208" s="36"/>
      <c r="G208" s="36"/>
      <c r="H208" s="36"/>
      <c r="I208" s="36"/>
      <c r="J208" s="36"/>
      <c r="K208" s="36"/>
      <c r="L208" s="37">
        <f>((F208)/(E208+F208+(Jan!E208+Fev!E208+Mar!E208+Abr!E208)))</f>
        <v>0</v>
      </c>
      <c r="M208" s="37">
        <f t="shared" si="28"/>
        <v>0</v>
      </c>
      <c r="N208" s="37">
        <f t="shared" si="29"/>
        <v>0</v>
      </c>
      <c r="O208" s="38">
        <f t="shared" si="30"/>
        <v>0</v>
      </c>
    </row>
    <row r="209" spans="1:26" ht="17.25" customHeight="1" x14ac:dyDescent="0.2">
      <c r="A209" s="8" t="s">
        <v>167</v>
      </c>
      <c r="B209" s="54"/>
      <c r="C209" s="54"/>
      <c r="D209" s="36"/>
      <c r="E209" s="36"/>
      <c r="F209" s="36"/>
      <c r="G209" s="36"/>
      <c r="H209" s="36"/>
      <c r="I209" s="36"/>
      <c r="J209" s="36"/>
      <c r="K209" s="36"/>
      <c r="L209" s="37">
        <f>((F209)/(E209+F209+(Jan!E209+Fev!E209+Mar!E209+Abr!E209)))</f>
        <v>0</v>
      </c>
      <c r="M209" s="37">
        <f t="shared" si="28"/>
        <v>0</v>
      </c>
      <c r="N209" s="37">
        <f t="shared" si="29"/>
        <v>0</v>
      </c>
      <c r="O209" s="38">
        <f t="shared" si="30"/>
        <v>0</v>
      </c>
    </row>
    <row r="210" spans="1:26" ht="17.25" customHeight="1" x14ac:dyDescent="0.2">
      <c r="A210" s="8" t="s">
        <v>168</v>
      </c>
      <c r="B210" s="52"/>
      <c r="C210" s="52"/>
      <c r="D210" s="36"/>
      <c r="E210" s="36"/>
      <c r="F210" s="36"/>
      <c r="G210" s="36"/>
      <c r="H210" s="36"/>
      <c r="I210" s="36"/>
      <c r="J210" s="36"/>
      <c r="K210" s="36"/>
      <c r="L210" s="37">
        <f>((F210)/(E210+F210+(Jan!E210+Fev!E210+Mar!E210+Abr!E210)))</f>
        <v>0</v>
      </c>
      <c r="M210" s="37">
        <f t="shared" si="28"/>
        <v>0</v>
      </c>
      <c r="N210" s="37">
        <f t="shared" si="29"/>
        <v>0</v>
      </c>
      <c r="O210" s="38">
        <f t="shared" si="30"/>
        <v>0</v>
      </c>
    </row>
    <row r="211" spans="1:26" ht="17.25" customHeight="1" x14ac:dyDescent="0.2">
      <c r="A211" s="8" t="s">
        <v>169</v>
      </c>
      <c r="B211" s="52"/>
      <c r="C211" s="52"/>
      <c r="D211" s="36"/>
      <c r="E211" s="36"/>
      <c r="F211" s="36"/>
      <c r="G211" s="36"/>
      <c r="H211" s="36"/>
      <c r="I211" s="36"/>
      <c r="J211" s="36"/>
      <c r="K211" s="36"/>
      <c r="L211" s="37">
        <f>((F211)/(E211+F211+(Jan!E211+Fev!E211+Mar!E211+Abr!E211)))</f>
        <v>0</v>
      </c>
      <c r="M211" s="37">
        <f t="shared" si="28"/>
        <v>0</v>
      </c>
      <c r="N211" s="37">
        <f t="shared" si="29"/>
        <v>0</v>
      </c>
      <c r="O211" s="38">
        <f t="shared" si="30"/>
        <v>0</v>
      </c>
    </row>
    <row r="212" spans="1:26" ht="17.25" customHeight="1" x14ac:dyDescent="0.2">
      <c r="A212" s="8" t="s">
        <v>170</v>
      </c>
      <c r="B212" s="54"/>
      <c r="C212" s="52"/>
      <c r="D212" s="36"/>
      <c r="E212" s="36"/>
      <c r="F212" s="36"/>
      <c r="G212" s="36"/>
      <c r="H212" s="36"/>
      <c r="I212" s="36"/>
      <c r="J212" s="36"/>
      <c r="K212" s="36"/>
      <c r="L212" s="37">
        <f>((F212)/(E212+F212+(Jan!E212+Fev!E212+Mar!E212+Abr!E212)))</f>
        <v>0</v>
      </c>
      <c r="M212" s="37">
        <f t="shared" si="28"/>
        <v>0</v>
      </c>
      <c r="N212" s="37">
        <f t="shared" si="29"/>
        <v>0</v>
      </c>
      <c r="O212" s="38">
        <f t="shared" si="30"/>
        <v>0</v>
      </c>
    </row>
    <row r="213" spans="1:26" ht="17.25" customHeight="1" x14ac:dyDescent="0.2">
      <c r="A213" s="8" t="s">
        <v>171</v>
      </c>
      <c r="B213" s="52"/>
      <c r="C213" s="52"/>
      <c r="D213" s="36"/>
      <c r="E213" s="36"/>
      <c r="F213" s="36"/>
      <c r="G213" s="36"/>
      <c r="H213" s="36"/>
      <c r="I213" s="36"/>
      <c r="J213" s="36"/>
      <c r="K213" s="36"/>
      <c r="L213" s="37">
        <f>((F213)/(E213+F213+(Jan!E213+Fev!E213+Mar!E213+Abr!E213)))</f>
        <v>0</v>
      </c>
      <c r="M213" s="37">
        <f t="shared" si="28"/>
        <v>0</v>
      </c>
      <c r="N213" s="37">
        <f t="shared" si="29"/>
        <v>0</v>
      </c>
      <c r="O213" s="38">
        <f t="shared" si="30"/>
        <v>0</v>
      </c>
    </row>
    <row r="214" spans="1:26" ht="17.25" customHeight="1" x14ac:dyDescent="0.2">
      <c r="A214" s="8" t="s">
        <v>172</v>
      </c>
      <c r="B214" s="54"/>
      <c r="C214" s="52"/>
      <c r="D214" s="36"/>
      <c r="E214" s="36"/>
      <c r="F214" s="36"/>
      <c r="G214" s="36"/>
      <c r="H214" s="36"/>
      <c r="I214" s="36"/>
      <c r="J214" s="36"/>
      <c r="K214" s="36"/>
      <c r="L214" s="37">
        <f>((F214)/(E214+F214+(Jan!E214+Fev!E214+Mar!E214+Abr!E214)))</f>
        <v>0</v>
      </c>
      <c r="M214" s="37">
        <f t="shared" si="28"/>
        <v>0</v>
      </c>
      <c r="N214" s="37">
        <f t="shared" si="29"/>
        <v>0</v>
      </c>
      <c r="O214" s="38">
        <f t="shared" si="30"/>
        <v>0</v>
      </c>
    </row>
    <row r="215" spans="1:26" ht="17.25" customHeight="1" x14ac:dyDescent="0.2">
      <c r="A215" s="8" t="s">
        <v>173</v>
      </c>
      <c r="B215" s="52"/>
      <c r="C215" s="52"/>
      <c r="D215" s="36"/>
      <c r="E215" s="36"/>
      <c r="F215" s="36"/>
      <c r="G215" s="39"/>
      <c r="H215" s="36"/>
      <c r="I215" s="36"/>
      <c r="J215" s="36"/>
      <c r="K215" s="36"/>
      <c r="L215" s="37">
        <f>((F215)/(E215+F215+(Jan!E215+Fev!E215+Mar!E215+Abr!E215)))</f>
        <v>0</v>
      </c>
      <c r="M215" s="37">
        <f t="shared" si="28"/>
        <v>0</v>
      </c>
      <c r="N215" s="37">
        <f t="shared" si="29"/>
        <v>0</v>
      </c>
      <c r="O215" s="38">
        <f t="shared" si="30"/>
        <v>0</v>
      </c>
    </row>
    <row r="216" spans="1:26" ht="26.25" customHeight="1" x14ac:dyDescent="0.2">
      <c r="A216" s="8" t="s">
        <v>174</v>
      </c>
      <c r="B216" s="62"/>
      <c r="C216" s="62"/>
      <c r="D216" s="36"/>
      <c r="E216" s="36"/>
      <c r="F216" s="36"/>
      <c r="G216" s="36"/>
      <c r="H216" s="36"/>
      <c r="I216" s="39"/>
      <c r="J216" s="36"/>
      <c r="K216" s="36"/>
      <c r="L216" s="37">
        <f>((F216)/(E216+F216+(Jan!E216+Fev!E216+Mar!E216+Abr!E216)))</f>
        <v>0</v>
      </c>
      <c r="M216" s="37">
        <f t="shared" si="28"/>
        <v>0</v>
      </c>
      <c r="N216" s="58">
        <f t="shared" si="29"/>
        <v>0</v>
      </c>
      <c r="O216" s="38" t="s">
        <v>16</v>
      </c>
    </row>
    <row r="217" spans="1:26" ht="26.25" customHeight="1" x14ac:dyDescent="0.2">
      <c r="A217" s="8" t="s">
        <v>175</v>
      </c>
      <c r="B217" s="62"/>
      <c r="C217" s="62"/>
      <c r="D217" s="36"/>
      <c r="E217" s="36"/>
      <c r="F217" s="36"/>
      <c r="G217" s="36"/>
      <c r="H217" s="36"/>
      <c r="I217" s="39"/>
      <c r="J217" s="36"/>
      <c r="K217" s="36"/>
      <c r="L217" s="37">
        <f>((F217)/(E217+F217+(Jan!E217+Fev!E217+Mar!E217+Abr!E217)))</f>
        <v>0</v>
      </c>
      <c r="M217" s="37">
        <f t="shared" si="28"/>
        <v>0</v>
      </c>
      <c r="N217" s="58">
        <f t="shared" si="29"/>
        <v>0</v>
      </c>
      <c r="O217" s="38" t="s">
        <v>16</v>
      </c>
    </row>
    <row r="218" spans="1:26" ht="26.25" customHeight="1" x14ac:dyDescent="0.2">
      <c r="A218" s="8" t="s">
        <v>176</v>
      </c>
      <c r="B218" s="62"/>
      <c r="C218" s="62"/>
      <c r="D218" s="36"/>
      <c r="E218" s="36"/>
      <c r="F218" s="36"/>
      <c r="G218" s="36"/>
      <c r="H218" s="36"/>
      <c r="I218" s="39"/>
      <c r="J218" s="36"/>
      <c r="K218" s="36"/>
      <c r="L218" s="37">
        <f>((F218)/(E218+F218+(Jan!E219+Fev!E219+Mar!E219+Abr!E219)))</f>
        <v>0</v>
      </c>
      <c r="M218" s="37">
        <f t="shared" si="28"/>
        <v>0</v>
      </c>
      <c r="N218" s="58">
        <f t="shared" si="29"/>
        <v>0</v>
      </c>
      <c r="O218" s="38" t="s">
        <v>16</v>
      </c>
    </row>
    <row r="219" spans="1:26" ht="17.25" customHeight="1" x14ac:dyDescent="0.2">
      <c r="A219" s="4" t="s">
        <v>177</v>
      </c>
      <c r="B219" s="19">
        <f t="shared" ref="B219:K219" si="31">SUM(B195:B218)</f>
        <v>0</v>
      </c>
      <c r="C219" s="19">
        <f t="shared" si="31"/>
        <v>0</v>
      </c>
      <c r="D219" s="19">
        <f t="shared" si="31"/>
        <v>0</v>
      </c>
      <c r="E219" s="19">
        <f t="shared" si="31"/>
        <v>0</v>
      </c>
      <c r="F219" s="19">
        <f t="shared" si="31"/>
        <v>0</v>
      </c>
      <c r="G219" s="19">
        <f t="shared" si="31"/>
        <v>0</v>
      </c>
      <c r="H219" s="19">
        <f t="shared" si="31"/>
        <v>0</v>
      </c>
      <c r="I219" s="19">
        <f t="shared" si="31"/>
        <v>0</v>
      </c>
      <c r="J219" s="19">
        <f t="shared" si="31"/>
        <v>0</v>
      </c>
      <c r="K219" s="19">
        <f t="shared" si="31"/>
        <v>0</v>
      </c>
      <c r="L219" s="40">
        <f>((F219)/(E219+F219+(Jan!E219+Fev!E219+Mar!E219+Abr!E219)))</f>
        <v>0</v>
      </c>
      <c r="M219" s="40">
        <f t="shared" si="28"/>
        <v>0</v>
      </c>
      <c r="N219" s="21">
        <f t="shared" si="29"/>
        <v>0</v>
      </c>
      <c r="O219" s="21">
        <f t="shared" ref="O219:O221" si="32">IF(J219=0,0%,I219/J219)</f>
        <v>0</v>
      </c>
    </row>
    <row r="220" spans="1:26" ht="17.25" customHeight="1" x14ac:dyDescent="0.2">
      <c r="A220" s="4" t="s">
        <v>178</v>
      </c>
      <c r="B220" s="19">
        <f t="shared" ref="B220:K220" si="33">SUM(B122,B162,B193)</f>
        <v>0</v>
      </c>
      <c r="C220" s="19">
        <f t="shared" si="33"/>
        <v>0</v>
      </c>
      <c r="D220" s="19">
        <f t="shared" si="33"/>
        <v>0</v>
      </c>
      <c r="E220" s="19">
        <f t="shared" si="33"/>
        <v>0</v>
      </c>
      <c r="F220" s="19">
        <f t="shared" si="33"/>
        <v>0</v>
      </c>
      <c r="G220" s="19">
        <f t="shared" si="33"/>
        <v>0</v>
      </c>
      <c r="H220" s="19">
        <f t="shared" si="33"/>
        <v>0</v>
      </c>
      <c r="I220" s="19">
        <f t="shared" si="33"/>
        <v>0</v>
      </c>
      <c r="J220" s="19">
        <f t="shared" si="33"/>
        <v>0</v>
      </c>
      <c r="K220" s="19">
        <f t="shared" si="33"/>
        <v>0</v>
      </c>
      <c r="L220" s="40">
        <f>((F220)/(E220+F220+(Jan!E220+Fev!E220+Mar!E220+Abr!E220)))</f>
        <v>0</v>
      </c>
      <c r="M220" s="40">
        <f t="shared" si="28"/>
        <v>0</v>
      </c>
      <c r="N220" s="22">
        <f t="shared" si="29"/>
        <v>0</v>
      </c>
      <c r="O220" s="22">
        <f t="shared" si="32"/>
        <v>0</v>
      </c>
    </row>
    <row r="221" spans="1:26" ht="17.25" customHeight="1" x14ac:dyDescent="0.2">
      <c r="A221" s="63" t="s">
        <v>179</v>
      </c>
      <c r="B221" s="64">
        <f t="shared" ref="B221:K221" si="34">B219+B220</f>
        <v>0</v>
      </c>
      <c r="C221" s="64">
        <f t="shared" si="34"/>
        <v>0</v>
      </c>
      <c r="D221" s="64">
        <f t="shared" si="34"/>
        <v>0</v>
      </c>
      <c r="E221" s="64">
        <f t="shared" si="34"/>
        <v>0</v>
      </c>
      <c r="F221" s="43">
        <f t="shared" si="34"/>
        <v>0</v>
      </c>
      <c r="G221" s="43">
        <f t="shared" si="34"/>
        <v>0</v>
      </c>
      <c r="H221" s="43">
        <f t="shared" si="34"/>
        <v>0</v>
      </c>
      <c r="I221" s="43">
        <f t="shared" si="34"/>
        <v>0</v>
      </c>
      <c r="J221" s="43">
        <f t="shared" si="34"/>
        <v>0</v>
      </c>
      <c r="K221" s="43">
        <f t="shared" si="34"/>
        <v>0</v>
      </c>
      <c r="L221" s="44">
        <f>((F221)/(E221+F221+(Jan!E221+Fev!E221+Mar!E221+Abr!E221)))</f>
        <v>0</v>
      </c>
      <c r="M221" s="44">
        <f t="shared" si="28"/>
        <v>0</v>
      </c>
      <c r="N221" s="56">
        <f t="shared" si="29"/>
        <v>0</v>
      </c>
      <c r="O221" s="56">
        <f t="shared" si="32"/>
        <v>0</v>
      </c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 x14ac:dyDescent="0.2">
      <c r="A222" s="112" t="s">
        <v>180</v>
      </c>
      <c r="B222" s="98"/>
      <c r="C222" s="98"/>
      <c r="D222" s="98"/>
      <c r="E222" s="98"/>
      <c r="F222" s="98"/>
      <c r="G222" s="98"/>
      <c r="H222" s="98"/>
      <c r="I222" s="47"/>
      <c r="J222" s="47"/>
      <c r="K222" s="47"/>
      <c r="L222" s="48"/>
      <c r="M222" s="48"/>
      <c r="N222" s="50"/>
      <c r="O222" s="48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11" t="s">
        <v>181</v>
      </c>
      <c r="B223" s="98"/>
      <c r="C223" s="98"/>
      <c r="D223" s="98"/>
      <c r="E223" s="98"/>
      <c r="F223" s="29"/>
      <c r="G223" s="29"/>
      <c r="H223" s="29"/>
      <c r="I223" s="29"/>
      <c r="J223" s="29"/>
      <c r="K223" s="29"/>
      <c r="L223" s="51"/>
      <c r="M223" s="51"/>
      <c r="N223" s="51"/>
      <c r="O223" s="51"/>
    </row>
  </sheetData>
  <mergeCells count="4">
    <mergeCell ref="A16:O26"/>
    <mergeCell ref="A201:O201"/>
    <mergeCell ref="A222:H222"/>
    <mergeCell ref="A223:E223"/>
  </mergeCells>
  <printOptions horizontalCentered="1" verticalCentered="1"/>
  <pageMargins left="3.937007874015748E-2" right="3.937007874015748E-2" top="0.98425196850393704" bottom="0.59055118110236227" header="0" footer="0"/>
  <pageSetup paperSize="9" orientation="portrait"/>
  <rowBreaks count="5" manualBreakCount="5">
    <brk id="193" man="1"/>
    <brk id="162" man="1"/>
    <brk id="88" man="1"/>
    <brk id="56" man="1"/>
    <brk id="122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23"/>
  <sheetViews>
    <sheetView showGridLines="0" workbookViewId="0"/>
  </sheetViews>
  <sheetFormatPr defaultColWidth="12.5703125" defaultRowHeight="15" customHeight="1" x14ac:dyDescent="0.2"/>
  <cols>
    <col min="1" max="1" width="22.7109375" customWidth="1"/>
    <col min="2" max="2" width="4.7109375" customWidth="1"/>
    <col min="3" max="3" width="5.28515625" customWidth="1"/>
    <col min="4" max="5" width="5.7109375" customWidth="1"/>
    <col min="6" max="6" width="6.7109375" customWidth="1"/>
    <col min="7" max="8" width="5.7109375" customWidth="1"/>
    <col min="9" max="9" width="4.7109375" customWidth="1"/>
    <col min="10" max="11" width="5.7109375" customWidth="1"/>
    <col min="12" max="12" width="4.7109375" customWidth="1"/>
    <col min="13" max="14" width="7.5703125" customWidth="1"/>
    <col min="15" max="15" width="4.7109375" customWidth="1"/>
    <col min="16" max="26" width="8.5703125" customWidth="1"/>
  </cols>
  <sheetData>
    <row r="1" spans="1:15" ht="12.75" customHeight="1" x14ac:dyDescent="0.2">
      <c r="B1" s="29"/>
      <c r="C1" s="29"/>
      <c r="D1" s="29"/>
      <c r="E1" s="29"/>
      <c r="F1" s="29"/>
      <c r="G1" s="30"/>
      <c r="H1" s="29"/>
      <c r="I1" s="29"/>
      <c r="J1" s="29"/>
      <c r="K1" s="29"/>
      <c r="L1" s="31"/>
      <c r="M1" s="31"/>
      <c r="N1" s="31"/>
      <c r="O1" s="31"/>
    </row>
    <row r="2" spans="1:15" ht="12.75" customHeight="1" x14ac:dyDescent="0.2">
      <c r="B2" s="29"/>
      <c r="C2" s="29"/>
      <c r="D2" s="29"/>
      <c r="E2" s="29"/>
      <c r="F2" s="29"/>
      <c r="G2" s="30"/>
      <c r="H2" s="29"/>
      <c r="I2" s="29"/>
      <c r="J2" s="29"/>
      <c r="K2" s="29"/>
      <c r="L2" s="31"/>
      <c r="M2" s="31"/>
      <c r="N2" s="31"/>
      <c r="O2" s="31"/>
    </row>
    <row r="3" spans="1:15" ht="12.75" customHeight="1" x14ac:dyDescent="0.2">
      <c r="B3" s="29"/>
      <c r="C3" s="29"/>
      <c r="D3" s="29"/>
      <c r="E3" s="29"/>
      <c r="F3" s="29"/>
      <c r="G3" s="30"/>
      <c r="H3" s="29"/>
      <c r="I3" s="29"/>
      <c r="J3" s="29"/>
      <c r="K3" s="29"/>
      <c r="L3" s="31"/>
      <c r="M3" s="31"/>
      <c r="N3" s="31"/>
      <c r="O3" s="31"/>
    </row>
    <row r="4" spans="1:15" ht="12.75" customHeight="1" x14ac:dyDescent="0.2">
      <c r="B4" s="29"/>
      <c r="C4" s="29"/>
      <c r="D4" s="29"/>
      <c r="E4" s="29"/>
      <c r="F4" s="29"/>
      <c r="G4" s="30"/>
      <c r="H4" s="29"/>
      <c r="I4" s="29"/>
      <c r="J4" s="29"/>
      <c r="K4" s="29"/>
      <c r="L4" s="31"/>
      <c r="M4" s="31"/>
      <c r="N4" s="31"/>
      <c r="O4" s="31"/>
    </row>
    <row r="5" spans="1:15" ht="12.75" customHeight="1" x14ac:dyDescent="0.2">
      <c r="B5" s="29"/>
      <c r="C5" s="29"/>
      <c r="D5" s="29"/>
      <c r="E5" s="29"/>
      <c r="F5" s="29"/>
      <c r="G5" s="30"/>
      <c r="H5" s="29"/>
      <c r="I5" s="29"/>
      <c r="J5" s="29"/>
      <c r="K5" s="29"/>
      <c r="L5" s="31"/>
      <c r="M5" s="31"/>
      <c r="N5" s="31"/>
      <c r="O5" s="31"/>
    </row>
    <row r="6" spans="1:15" ht="12.75" customHeight="1" x14ac:dyDescent="0.2">
      <c r="B6" s="29"/>
      <c r="C6" s="29"/>
      <c r="D6" s="29"/>
      <c r="E6" s="29"/>
      <c r="F6" s="29"/>
      <c r="G6" s="30"/>
      <c r="H6" s="29"/>
      <c r="I6" s="29"/>
      <c r="J6" s="29"/>
      <c r="K6" s="29"/>
      <c r="L6" s="31"/>
      <c r="M6" s="31"/>
      <c r="N6" s="31"/>
      <c r="O6" s="31"/>
    </row>
    <row r="7" spans="1:15" ht="12.75" customHeight="1" x14ac:dyDescent="0.2">
      <c r="B7" s="29"/>
      <c r="C7" s="29"/>
      <c r="D7" s="29"/>
      <c r="E7" s="29"/>
      <c r="F7" s="29"/>
      <c r="G7" s="30"/>
      <c r="H7" s="29"/>
      <c r="I7" s="29"/>
      <c r="J7" s="29"/>
      <c r="K7" s="29"/>
      <c r="L7" s="31"/>
      <c r="M7" s="31"/>
      <c r="N7" s="31"/>
      <c r="O7" s="31"/>
    </row>
    <row r="8" spans="1:15" ht="12.75" customHeight="1" x14ac:dyDescent="0.2">
      <c r="B8" s="29"/>
      <c r="C8" s="29"/>
      <c r="D8" s="29"/>
      <c r="E8" s="29"/>
      <c r="F8" s="29"/>
      <c r="G8" s="30"/>
      <c r="H8" s="29"/>
      <c r="I8" s="29"/>
      <c r="J8" s="29"/>
      <c r="K8" s="29"/>
      <c r="L8" s="31"/>
      <c r="M8" s="31"/>
      <c r="N8" s="31"/>
      <c r="O8" s="31"/>
    </row>
    <row r="9" spans="1:15" ht="12.75" customHeight="1" x14ac:dyDescent="0.2">
      <c r="B9" s="29"/>
      <c r="C9" s="29"/>
      <c r="D9" s="29"/>
      <c r="E9" s="29"/>
      <c r="F9" s="29"/>
      <c r="G9" s="30"/>
      <c r="H9" s="29"/>
      <c r="I9" s="29"/>
      <c r="J9" s="29"/>
      <c r="K9" s="29"/>
      <c r="L9" s="31"/>
      <c r="M9" s="31"/>
      <c r="N9" s="31"/>
      <c r="O9" s="31"/>
    </row>
    <row r="10" spans="1:15" ht="12.75" customHeight="1" x14ac:dyDescent="0.2">
      <c r="B10" s="29"/>
      <c r="C10" s="29"/>
      <c r="D10" s="29"/>
      <c r="E10" s="29"/>
      <c r="F10" s="29"/>
      <c r="G10" s="30"/>
      <c r="H10" s="29"/>
      <c r="I10" s="29"/>
      <c r="J10" s="29"/>
      <c r="K10" s="29"/>
      <c r="L10" s="31"/>
      <c r="M10" s="31"/>
      <c r="N10" s="31"/>
      <c r="O10" s="31"/>
    </row>
    <row r="11" spans="1:15" ht="12.75" customHeight="1" x14ac:dyDescent="0.2">
      <c r="B11" s="29"/>
      <c r="C11" s="29"/>
      <c r="D11" s="29"/>
      <c r="E11" s="29"/>
      <c r="F11" s="29"/>
      <c r="G11" s="30"/>
      <c r="H11" s="29"/>
      <c r="I11" s="29"/>
      <c r="J11" s="29"/>
      <c r="K11" s="29"/>
      <c r="L11" s="31"/>
      <c r="M11" s="31"/>
      <c r="N11" s="31"/>
      <c r="O11" s="31"/>
    </row>
    <row r="12" spans="1:15" ht="12.75" customHeight="1" x14ac:dyDescent="0.2">
      <c r="B12" s="29"/>
      <c r="C12" s="29"/>
      <c r="D12" s="29"/>
      <c r="E12" s="29"/>
      <c r="F12" s="29"/>
      <c r="G12" s="30"/>
      <c r="H12" s="29"/>
      <c r="I12" s="29"/>
      <c r="J12" s="29"/>
      <c r="K12" s="29"/>
      <c r="L12" s="31"/>
      <c r="M12" s="31"/>
      <c r="N12" s="31"/>
      <c r="O12" s="31"/>
    </row>
    <row r="13" spans="1:15" ht="12.75" customHeight="1" x14ac:dyDescent="0.2">
      <c r="B13" s="29"/>
      <c r="C13" s="29"/>
      <c r="D13" s="29"/>
      <c r="E13" s="29"/>
      <c r="F13" s="29"/>
      <c r="G13" s="30"/>
      <c r="H13" s="29"/>
      <c r="I13" s="29"/>
      <c r="J13" s="29"/>
      <c r="K13" s="29"/>
      <c r="L13" s="31"/>
      <c r="M13" s="31"/>
      <c r="N13" s="31"/>
      <c r="O13" s="31"/>
    </row>
    <row r="14" spans="1:15" ht="12.75" customHeight="1" x14ac:dyDescent="0.2">
      <c r="B14" s="29"/>
      <c r="C14" s="29"/>
      <c r="D14" s="29"/>
      <c r="E14" s="29"/>
      <c r="F14" s="29"/>
      <c r="G14" s="30"/>
      <c r="H14" s="29"/>
      <c r="I14" s="29"/>
      <c r="J14" s="29"/>
      <c r="K14" s="29"/>
      <c r="L14" s="31"/>
      <c r="M14" s="31"/>
      <c r="N14" s="31"/>
      <c r="O14" s="31"/>
    </row>
    <row r="15" spans="1:15" ht="12.75" customHeight="1" x14ac:dyDescent="0.2">
      <c r="B15" s="29"/>
      <c r="C15" s="29"/>
      <c r="D15" s="29"/>
      <c r="E15" s="29"/>
      <c r="F15" s="29"/>
      <c r="G15" s="30"/>
      <c r="H15" s="29"/>
      <c r="I15" s="29"/>
      <c r="J15" s="29"/>
      <c r="K15" s="29"/>
      <c r="L15" s="31"/>
      <c r="M15" s="31"/>
      <c r="N15" s="31"/>
      <c r="O15" s="31"/>
    </row>
    <row r="16" spans="1:15" ht="12.75" customHeight="1" x14ac:dyDescent="0.2">
      <c r="A16" s="109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ht="12.75" customHeight="1" x14ac:dyDescent="0.2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9"/>
    </row>
    <row r="18" spans="1:15" ht="12.75" customHeight="1" x14ac:dyDescent="0.2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9"/>
    </row>
    <row r="19" spans="1:15" ht="12.75" customHeight="1" x14ac:dyDescent="0.2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</row>
    <row r="20" spans="1:15" ht="12.75" customHeight="1" x14ac:dyDescent="0.2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</row>
    <row r="21" spans="1:15" ht="12.75" customHeight="1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</row>
    <row r="22" spans="1:15" ht="12.75" customHeight="1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9"/>
    </row>
    <row r="23" spans="1:15" ht="12.75" customHeight="1" x14ac:dyDescent="0.2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/>
    </row>
    <row r="24" spans="1:15" ht="12.75" customHeight="1" x14ac:dyDescent="0.2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9"/>
    </row>
    <row r="25" spans="1:15" ht="12.75" customHeight="1" x14ac:dyDescent="0.2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</row>
    <row r="26" spans="1:15" ht="12.75" customHeight="1" x14ac:dyDescent="0.2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5" ht="12.75" customHeight="1" x14ac:dyDescent="0.2">
      <c r="B27" s="29"/>
      <c r="C27" s="29"/>
      <c r="D27" s="29"/>
      <c r="E27" s="29"/>
      <c r="F27" s="29"/>
      <c r="G27" s="30"/>
      <c r="H27" s="29"/>
      <c r="I27" s="29"/>
      <c r="J27" s="29"/>
      <c r="K27" s="29"/>
      <c r="L27" s="31"/>
      <c r="M27" s="31"/>
      <c r="N27" s="31"/>
      <c r="O27" s="31"/>
    </row>
    <row r="28" spans="1:15" ht="12.75" customHeight="1" x14ac:dyDescent="0.2">
      <c r="B28" s="29"/>
      <c r="C28" s="29"/>
      <c r="D28" s="29"/>
      <c r="E28" s="29"/>
      <c r="F28" s="29"/>
      <c r="G28" s="30"/>
      <c r="H28" s="29"/>
      <c r="I28" s="29"/>
      <c r="J28" s="29"/>
      <c r="K28" s="29"/>
      <c r="L28" s="31"/>
      <c r="M28" s="31"/>
      <c r="N28" s="31"/>
      <c r="O28" s="31"/>
    </row>
    <row r="29" spans="1:15" ht="12.75" customHeight="1" x14ac:dyDescent="0.2">
      <c r="B29" s="29"/>
      <c r="C29" s="29"/>
      <c r="D29" s="29"/>
      <c r="E29" s="29"/>
      <c r="F29" s="29"/>
      <c r="G29" s="30"/>
      <c r="H29" s="29"/>
      <c r="I29" s="29"/>
      <c r="J29" s="29"/>
      <c r="K29" s="29"/>
      <c r="L29" s="31"/>
      <c r="M29" s="31"/>
      <c r="N29" s="31"/>
      <c r="O29" s="31"/>
    </row>
    <row r="30" spans="1:15" ht="12.75" customHeight="1" x14ac:dyDescent="0.2"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31"/>
      <c r="M30" s="31"/>
      <c r="N30" s="31"/>
      <c r="O30" s="31"/>
    </row>
    <row r="31" spans="1:15" ht="12.75" customHeight="1" x14ac:dyDescent="0.2">
      <c r="B31" s="29"/>
      <c r="C31" s="29"/>
      <c r="D31" s="29"/>
      <c r="E31" s="29"/>
      <c r="F31" s="29"/>
      <c r="G31" s="30"/>
      <c r="H31" s="29"/>
      <c r="I31" s="29"/>
      <c r="J31" s="29"/>
      <c r="K31" s="29"/>
      <c r="L31" s="31"/>
      <c r="M31" s="31"/>
      <c r="N31" s="31"/>
      <c r="O31" s="31"/>
    </row>
    <row r="32" spans="1:15" ht="12.75" customHeight="1" x14ac:dyDescent="0.2">
      <c r="B32" s="29"/>
      <c r="C32" s="29"/>
      <c r="D32" s="29"/>
      <c r="E32" s="29"/>
      <c r="F32" s="29"/>
      <c r="G32" s="30"/>
      <c r="H32" s="29"/>
      <c r="I32" s="29"/>
      <c r="J32" s="29"/>
      <c r="K32" s="29"/>
      <c r="L32" s="31"/>
      <c r="M32" s="31"/>
      <c r="N32" s="31"/>
      <c r="O32" s="31"/>
    </row>
    <row r="33" spans="2:15" ht="12.75" customHeight="1" x14ac:dyDescent="0.2">
      <c r="B33" s="29"/>
      <c r="C33" s="29"/>
      <c r="D33" s="29"/>
      <c r="E33" s="29"/>
      <c r="F33" s="29"/>
      <c r="G33" s="30"/>
      <c r="H33" s="29"/>
      <c r="I33" s="29"/>
      <c r="J33" s="29"/>
      <c r="K33" s="29"/>
      <c r="L33" s="31"/>
      <c r="M33" s="31"/>
      <c r="N33" s="31"/>
      <c r="O33" s="31"/>
    </row>
    <row r="34" spans="2:15" ht="12.75" customHeight="1" x14ac:dyDescent="0.2">
      <c r="B34" s="29"/>
      <c r="C34" s="29"/>
      <c r="D34" s="29"/>
      <c r="E34" s="29"/>
      <c r="F34" s="29"/>
      <c r="G34" s="30"/>
      <c r="H34" s="29"/>
      <c r="I34" s="29"/>
      <c r="J34" s="29"/>
      <c r="K34" s="29"/>
      <c r="L34" s="31"/>
      <c r="M34" s="31"/>
      <c r="N34" s="31"/>
      <c r="O34" s="31"/>
    </row>
    <row r="35" spans="2:15" ht="12.75" customHeight="1" x14ac:dyDescent="0.2">
      <c r="B35" s="29"/>
      <c r="C35" s="29"/>
      <c r="D35" s="29"/>
      <c r="E35" s="29"/>
      <c r="F35" s="29"/>
      <c r="G35" s="30"/>
      <c r="H35" s="29"/>
      <c r="I35" s="29"/>
      <c r="J35" s="29"/>
      <c r="K35" s="29"/>
      <c r="L35" s="31"/>
      <c r="M35" s="31"/>
      <c r="N35" s="31"/>
      <c r="O35" s="31"/>
    </row>
    <row r="36" spans="2:15" ht="12.75" customHeight="1" x14ac:dyDescent="0.2">
      <c r="B36" s="29"/>
      <c r="C36" s="29"/>
      <c r="D36" s="29"/>
      <c r="E36" s="29"/>
      <c r="F36" s="29"/>
      <c r="G36" s="30"/>
      <c r="H36" s="29"/>
      <c r="I36" s="29"/>
      <c r="J36" s="29"/>
      <c r="K36" s="29"/>
      <c r="L36" s="31"/>
      <c r="M36" s="31"/>
      <c r="N36" s="31"/>
      <c r="O36" s="31"/>
    </row>
    <row r="37" spans="2:15" ht="12.75" customHeight="1" x14ac:dyDescent="0.2">
      <c r="B37" s="29"/>
      <c r="C37" s="29"/>
      <c r="D37" s="29"/>
      <c r="E37" s="29"/>
      <c r="F37" s="29"/>
      <c r="G37" s="30"/>
      <c r="H37" s="29"/>
      <c r="I37" s="29"/>
      <c r="J37" s="29"/>
      <c r="K37" s="29"/>
      <c r="L37" s="31"/>
      <c r="M37" s="31"/>
      <c r="N37" s="31"/>
      <c r="O37" s="31"/>
    </row>
    <row r="38" spans="2:15" ht="12.75" customHeight="1" x14ac:dyDescent="0.2">
      <c r="B38" s="29"/>
      <c r="C38" s="29"/>
      <c r="D38" s="29"/>
      <c r="E38" s="29"/>
      <c r="F38" s="29"/>
      <c r="G38" s="30"/>
      <c r="H38" s="29"/>
      <c r="I38" s="29"/>
      <c r="J38" s="29"/>
      <c r="K38" s="29"/>
      <c r="L38" s="31"/>
      <c r="M38" s="31"/>
      <c r="N38" s="31"/>
      <c r="O38" s="31"/>
    </row>
    <row r="39" spans="2:15" ht="12.75" customHeight="1" x14ac:dyDescent="0.2">
      <c r="B39" s="29"/>
      <c r="C39" s="29"/>
      <c r="D39" s="29"/>
      <c r="E39" s="29"/>
      <c r="F39" s="29"/>
      <c r="G39" s="30"/>
      <c r="H39" s="29"/>
      <c r="I39" s="29"/>
      <c r="J39" s="29"/>
      <c r="K39" s="29"/>
      <c r="L39" s="31"/>
      <c r="M39" s="31"/>
      <c r="N39" s="31"/>
      <c r="O39" s="31"/>
    </row>
    <row r="40" spans="2:15" ht="12.75" customHeight="1" x14ac:dyDescent="0.2">
      <c r="B40" s="29"/>
      <c r="C40" s="29"/>
      <c r="D40" s="29"/>
      <c r="E40" s="29"/>
      <c r="F40" s="29"/>
      <c r="G40" s="30"/>
      <c r="H40" s="29"/>
      <c r="I40" s="29"/>
      <c r="J40" s="29"/>
      <c r="K40" s="29"/>
      <c r="L40" s="31"/>
      <c r="M40" s="31"/>
      <c r="N40" s="31"/>
      <c r="O40" s="31"/>
    </row>
    <row r="41" spans="2:15" ht="12.75" customHeight="1" x14ac:dyDescent="0.2">
      <c r="B41" s="29"/>
      <c r="C41" s="29"/>
      <c r="D41" s="29"/>
      <c r="E41" s="29"/>
      <c r="F41" s="29"/>
      <c r="G41" s="30"/>
      <c r="H41" s="29"/>
      <c r="I41" s="29"/>
      <c r="J41" s="29"/>
      <c r="K41" s="29"/>
      <c r="L41" s="31"/>
      <c r="M41" s="31"/>
      <c r="N41" s="31"/>
      <c r="O41" s="31"/>
    </row>
    <row r="42" spans="2:15" ht="12.75" customHeight="1" x14ac:dyDescent="0.2">
      <c r="B42" s="29"/>
      <c r="C42" s="29"/>
      <c r="D42" s="29"/>
      <c r="E42" s="29"/>
      <c r="F42" s="29"/>
      <c r="G42" s="30"/>
      <c r="H42" s="29"/>
      <c r="I42" s="29"/>
      <c r="J42" s="29"/>
      <c r="K42" s="29"/>
      <c r="L42" s="31"/>
      <c r="M42" s="31"/>
      <c r="N42" s="31"/>
      <c r="O42" s="31"/>
    </row>
    <row r="43" spans="2:15" ht="12.75" customHeight="1" x14ac:dyDescent="0.2">
      <c r="B43" s="29"/>
      <c r="C43" s="29"/>
      <c r="D43" s="29"/>
      <c r="E43" s="29"/>
      <c r="F43" s="29"/>
      <c r="G43" s="30"/>
      <c r="H43" s="29"/>
      <c r="I43" s="29"/>
      <c r="J43" s="29"/>
      <c r="K43" s="29"/>
      <c r="L43" s="31"/>
      <c r="M43" s="31"/>
      <c r="N43" s="31"/>
      <c r="O43" s="31"/>
    </row>
    <row r="44" spans="2:15" ht="12.75" customHeight="1" x14ac:dyDescent="0.2">
      <c r="B44" s="29"/>
      <c r="C44" s="29"/>
      <c r="D44" s="29"/>
      <c r="E44" s="29"/>
      <c r="F44" s="29"/>
      <c r="G44" s="30"/>
      <c r="H44" s="29"/>
      <c r="I44" s="29"/>
      <c r="J44" s="29"/>
      <c r="K44" s="29"/>
      <c r="L44" s="31"/>
      <c r="M44" s="31"/>
      <c r="N44" s="31"/>
      <c r="O44" s="31"/>
    </row>
    <row r="45" spans="2:15" ht="12.75" customHeight="1" x14ac:dyDescent="0.2">
      <c r="B45" s="29"/>
      <c r="C45" s="29"/>
      <c r="D45" s="29"/>
      <c r="E45" s="29"/>
      <c r="F45" s="29"/>
      <c r="G45" s="30"/>
      <c r="H45" s="29"/>
      <c r="I45" s="29"/>
      <c r="J45" s="29"/>
      <c r="K45" s="29"/>
      <c r="L45" s="31"/>
      <c r="M45" s="31"/>
      <c r="N45" s="31"/>
      <c r="O45" s="31"/>
    </row>
    <row r="46" spans="2:15" ht="12.75" customHeight="1" x14ac:dyDescent="0.2">
      <c r="B46" s="29"/>
      <c r="C46" s="29"/>
      <c r="D46" s="29"/>
      <c r="E46" s="29"/>
      <c r="F46" s="29"/>
      <c r="G46" s="30"/>
      <c r="H46" s="29"/>
      <c r="I46" s="29"/>
      <c r="J46" s="29"/>
      <c r="K46" s="29"/>
      <c r="L46" s="31"/>
      <c r="M46" s="31"/>
      <c r="N46" s="31"/>
      <c r="O46" s="31"/>
    </row>
    <row r="47" spans="2:15" ht="12.75" customHeight="1" x14ac:dyDescent="0.2">
      <c r="B47" s="29"/>
      <c r="C47" s="29"/>
      <c r="D47" s="29"/>
      <c r="E47" s="29"/>
      <c r="F47" s="29"/>
      <c r="G47" s="30"/>
      <c r="H47" s="29"/>
      <c r="I47" s="29"/>
      <c r="J47" s="29"/>
      <c r="K47" s="29"/>
      <c r="L47" s="31"/>
      <c r="M47" s="31"/>
      <c r="N47" s="31"/>
      <c r="O47" s="31"/>
    </row>
    <row r="48" spans="2:15" ht="12.75" customHeight="1" x14ac:dyDescent="0.2">
      <c r="B48" s="29"/>
      <c r="C48" s="29"/>
      <c r="D48" s="29"/>
      <c r="E48" s="29"/>
      <c r="F48" s="29"/>
      <c r="G48" s="30"/>
      <c r="H48" s="29"/>
      <c r="I48" s="29"/>
      <c r="J48" s="29"/>
      <c r="K48" s="29"/>
      <c r="L48" s="31"/>
      <c r="M48" s="31"/>
      <c r="N48" s="31"/>
      <c r="O48" s="31"/>
    </row>
    <row r="49" spans="1:15" ht="12.75" customHeight="1" x14ac:dyDescent="0.2">
      <c r="B49" s="29"/>
      <c r="C49" s="29"/>
      <c r="D49" s="29"/>
      <c r="E49" s="29"/>
      <c r="F49" s="29"/>
      <c r="G49" s="30"/>
      <c r="H49" s="29"/>
      <c r="I49" s="29"/>
      <c r="J49" s="29"/>
      <c r="K49" s="29"/>
      <c r="L49" s="31"/>
      <c r="M49" s="31"/>
      <c r="N49" s="31"/>
      <c r="O49" s="31"/>
    </row>
    <row r="50" spans="1:15" ht="12.75" customHeight="1" x14ac:dyDescent="0.2">
      <c r="B50" s="29"/>
      <c r="C50" s="29"/>
      <c r="D50" s="29"/>
      <c r="E50" s="29"/>
      <c r="F50" s="29"/>
      <c r="G50" s="30"/>
      <c r="H50" s="29"/>
      <c r="I50" s="29"/>
      <c r="J50" s="29"/>
      <c r="K50" s="29"/>
      <c r="L50" s="31"/>
      <c r="M50" s="31"/>
      <c r="N50" s="31"/>
      <c r="O50" s="31"/>
    </row>
    <row r="51" spans="1:15" ht="12.75" customHeight="1" x14ac:dyDescent="0.2">
      <c r="B51" s="29"/>
      <c r="C51" s="29"/>
      <c r="D51" s="29"/>
      <c r="E51" s="29"/>
      <c r="F51" s="29"/>
      <c r="G51" s="30"/>
      <c r="H51" s="29"/>
      <c r="I51" s="29"/>
      <c r="J51" s="29"/>
      <c r="K51" s="29"/>
      <c r="L51" s="31"/>
      <c r="M51" s="31"/>
      <c r="N51" s="31"/>
      <c r="O51" s="31"/>
    </row>
    <row r="52" spans="1:15" ht="12.75" customHeight="1" x14ac:dyDescent="0.2">
      <c r="B52" s="29"/>
      <c r="C52" s="29"/>
      <c r="D52" s="29"/>
      <c r="E52" s="29"/>
      <c r="F52" s="29"/>
      <c r="G52" s="30"/>
      <c r="H52" s="29"/>
      <c r="I52" s="29"/>
      <c r="J52" s="29"/>
      <c r="K52" s="29"/>
      <c r="L52" s="31"/>
      <c r="M52" s="31"/>
      <c r="N52" s="31"/>
      <c r="O52" s="31"/>
    </row>
    <row r="53" spans="1:15" ht="12.75" customHeight="1" x14ac:dyDescent="0.2">
      <c r="B53" s="29"/>
      <c r="C53" s="29"/>
      <c r="D53" s="29"/>
      <c r="E53" s="29"/>
      <c r="F53" s="29"/>
      <c r="G53" s="30"/>
      <c r="H53" s="29"/>
      <c r="I53" s="29"/>
      <c r="J53" s="29"/>
      <c r="K53" s="29"/>
      <c r="L53" s="31"/>
      <c r="M53" s="31"/>
      <c r="N53" s="31"/>
      <c r="O53" s="31"/>
    </row>
    <row r="54" spans="1:15" ht="12.75" customHeight="1" x14ac:dyDescent="0.2">
      <c r="B54" s="29"/>
      <c r="C54" s="29"/>
      <c r="D54" s="29"/>
      <c r="E54" s="29"/>
      <c r="F54" s="29"/>
      <c r="G54" s="30"/>
      <c r="H54" s="29"/>
      <c r="I54" s="29"/>
      <c r="J54" s="29"/>
      <c r="K54" s="29"/>
      <c r="L54" s="31"/>
      <c r="M54" s="31"/>
      <c r="N54" s="31"/>
      <c r="O54" s="31"/>
    </row>
    <row r="55" spans="1:15" ht="12.75" customHeight="1" x14ac:dyDescent="0.2">
      <c r="B55" s="29"/>
      <c r="C55" s="29"/>
      <c r="D55" s="29"/>
      <c r="E55" s="29"/>
      <c r="F55" s="29"/>
      <c r="G55" s="30"/>
      <c r="H55" s="29"/>
      <c r="I55" s="29"/>
      <c r="J55" s="29"/>
      <c r="K55" s="29"/>
      <c r="L55" s="31"/>
      <c r="M55" s="31"/>
      <c r="N55" s="31"/>
      <c r="O55" s="31"/>
    </row>
    <row r="56" spans="1:15" ht="12.75" customHeight="1" x14ac:dyDescent="0.2">
      <c r="B56" s="29"/>
      <c r="C56" s="29"/>
      <c r="D56" s="29"/>
      <c r="E56" s="29"/>
      <c r="F56" s="29"/>
      <c r="G56" s="30"/>
      <c r="H56" s="29"/>
      <c r="I56" s="29"/>
      <c r="J56" s="29"/>
      <c r="K56" s="29"/>
      <c r="L56" s="31"/>
      <c r="M56" s="31"/>
      <c r="N56" s="31"/>
      <c r="O56" s="31"/>
    </row>
    <row r="57" spans="1:15" ht="132" customHeight="1" x14ac:dyDescent="0.2">
      <c r="A57" s="4" t="s">
        <v>0</v>
      </c>
      <c r="B57" s="5" t="s">
        <v>1</v>
      </c>
      <c r="C57" s="5" t="s">
        <v>2</v>
      </c>
      <c r="D57" s="5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  <c r="K57" s="5" t="s">
        <v>10</v>
      </c>
      <c r="L57" s="6" t="s">
        <v>11</v>
      </c>
      <c r="M57" s="6" t="s">
        <v>12</v>
      </c>
      <c r="N57" s="6" t="s">
        <v>13</v>
      </c>
      <c r="O57" s="7" t="s">
        <v>14</v>
      </c>
    </row>
    <row r="58" spans="1:15" ht="12.75" customHeight="1" x14ac:dyDescent="0.2">
      <c r="A58" s="8" t="s">
        <v>15</v>
      </c>
      <c r="B58" s="52"/>
      <c r="C58" s="52"/>
      <c r="D58" s="36"/>
      <c r="E58" s="36"/>
      <c r="F58" s="36"/>
      <c r="G58" s="61"/>
      <c r="H58" s="36"/>
      <c r="I58" s="39"/>
      <c r="J58" s="36"/>
      <c r="K58" s="36"/>
      <c r="L58" s="37">
        <f>((F58)/(E58+F58+(Jan!E58+Fev!E58+Mar!E58+Abr!E58+Mai!E58)))</f>
        <v>0</v>
      </c>
      <c r="M58" s="37">
        <f t="shared" ref="M58:M88" si="0">IF(D58=0,0%,(J58)/D58)</f>
        <v>0</v>
      </c>
      <c r="N58" s="37">
        <f t="shared" ref="N58:N88" si="1">IF(D58=0,0%,(E58)/D58)</f>
        <v>0</v>
      </c>
      <c r="O58" s="38" t="s">
        <v>16</v>
      </c>
    </row>
    <row r="59" spans="1:15" ht="17.25" customHeight="1" x14ac:dyDescent="0.2">
      <c r="A59" s="8" t="s">
        <v>17</v>
      </c>
      <c r="B59" s="52"/>
      <c r="C59" s="52"/>
      <c r="D59" s="36"/>
      <c r="E59" s="36"/>
      <c r="F59" s="36"/>
      <c r="G59" s="61"/>
      <c r="H59" s="36"/>
      <c r="I59" s="36"/>
      <c r="J59" s="36"/>
      <c r="K59" s="36"/>
      <c r="L59" s="37">
        <f>((F59)/(E59+F59+(Jan!E59+Fev!E59+Mar!E59+Abr!E59+Mai!E59)))</f>
        <v>0</v>
      </c>
      <c r="M59" s="37">
        <f t="shared" si="0"/>
        <v>0</v>
      </c>
      <c r="N59" s="37">
        <f t="shared" si="1"/>
        <v>0</v>
      </c>
      <c r="O59" s="38">
        <f t="shared" ref="O59:O60" si="2">IF(J59=0,0%,I59/J59)</f>
        <v>0</v>
      </c>
    </row>
    <row r="60" spans="1:15" ht="17.25" customHeight="1" x14ac:dyDescent="0.2">
      <c r="A60" s="8" t="s">
        <v>18</v>
      </c>
      <c r="B60" s="52"/>
      <c r="C60" s="52"/>
      <c r="D60" s="36"/>
      <c r="E60" s="36"/>
      <c r="F60" s="36"/>
      <c r="G60" s="61"/>
      <c r="H60" s="36"/>
      <c r="I60" s="36"/>
      <c r="J60" s="36"/>
      <c r="K60" s="36"/>
      <c r="L60" s="37">
        <f>((F60)/(E60+F60+(Jan!E60+Fev!E60+Mar!E60+Abr!E60+Mai!E60)))</f>
        <v>0</v>
      </c>
      <c r="M60" s="37">
        <f t="shared" si="0"/>
        <v>0</v>
      </c>
      <c r="N60" s="37">
        <f t="shared" si="1"/>
        <v>0</v>
      </c>
      <c r="O60" s="38">
        <f t="shared" si="2"/>
        <v>0</v>
      </c>
    </row>
    <row r="61" spans="1:15" ht="21" customHeight="1" x14ac:dyDescent="0.2">
      <c r="A61" s="8" t="s">
        <v>19</v>
      </c>
      <c r="B61" s="52"/>
      <c r="C61" s="52"/>
      <c r="D61" s="36"/>
      <c r="E61" s="36"/>
      <c r="F61" s="36"/>
      <c r="G61" s="61"/>
      <c r="H61" s="36"/>
      <c r="I61" s="39"/>
      <c r="J61" s="36"/>
      <c r="K61" s="39"/>
      <c r="L61" s="37">
        <f>((F61)/(E61+F61+(Jan!E61+Fev!E61+Mar!E61+Abr!E61+Mai!E61)))</f>
        <v>0</v>
      </c>
      <c r="M61" s="37">
        <f t="shared" si="0"/>
        <v>0</v>
      </c>
      <c r="N61" s="37">
        <f t="shared" si="1"/>
        <v>0</v>
      </c>
      <c r="O61" s="38" t="s">
        <v>16</v>
      </c>
    </row>
    <row r="62" spans="1:15" ht="17.25" customHeight="1" x14ac:dyDescent="0.2">
      <c r="A62" s="8" t="s">
        <v>20</v>
      </c>
      <c r="B62" s="52"/>
      <c r="C62" s="52"/>
      <c r="D62" s="39"/>
      <c r="E62" s="36"/>
      <c r="F62" s="36"/>
      <c r="G62" s="61"/>
      <c r="H62" s="36"/>
      <c r="I62" s="39"/>
      <c r="J62" s="36"/>
      <c r="K62" s="36"/>
      <c r="L62" s="37">
        <f>((F62)/(E62+F62+(Jan!E62+Fev!E62+Mar!E62+Abr!E62+Mai!E62)))</f>
        <v>0</v>
      </c>
      <c r="M62" s="37">
        <f t="shared" si="0"/>
        <v>0</v>
      </c>
      <c r="N62" s="37">
        <f t="shared" si="1"/>
        <v>0</v>
      </c>
      <c r="O62" s="38" t="s">
        <v>16</v>
      </c>
    </row>
    <row r="63" spans="1:15" ht="17.25" customHeight="1" x14ac:dyDescent="0.2">
      <c r="A63" s="8" t="s">
        <v>21</v>
      </c>
      <c r="B63" s="52"/>
      <c r="C63" s="52"/>
      <c r="D63" s="36"/>
      <c r="E63" s="36"/>
      <c r="F63" s="36"/>
      <c r="G63" s="61"/>
      <c r="H63" s="36"/>
      <c r="I63" s="36"/>
      <c r="J63" s="36"/>
      <c r="K63" s="39"/>
      <c r="L63" s="37">
        <f>((F63)/(E63+F63+(Jan!E63+Fev!E63+Mar!E63+Abr!E63+Mai!E63)))</f>
        <v>0</v>
      </c>
      <c r="M63" s="37">
        <f t="shared" si="0"/>
        <v>0</v>
      </c>
      <c r="N63" s="37">
        <f t="shared" si="1"/>
        <v>0</v>
      </c>
      <c r="O63" s="38">
        <f t="shared" ref="O63:O64" si="3">IF(J63=0,0%,I63/J63)</f>
        <v>0</v>
      </c>
    </row>
    <row r="64" spans="1:15" ht="22.5" customHeight="1" x14ac:dyDescent="0.2">
      <c r="A64" s="8" t="s">
        <v>22</v>
      </c>
      <c r="B64" s="52"/>
      <c r="C64" s="52"/>
      <c r="D64" s="36"/>
      <c r="E64" s="36"/>
      <c r="F64" s="36"/>
      <c r="G64" s="61"/>
      <c r="H64" s="36"/>
      <c r="I64" s="36"/>
      <c r="J64" s="36"/>
      <c r="K64" s="36"/>
      <c r="L64" s="37">
        <f>((F64)/(E64+F64+(Jan!E64+Fev!E64+Mar!E64+Abr!E64+Mai!E64)))</f>
        <v>0</v>
      </c>
      <c r="M64" s="37">
        <f t="shared" si="0"/>
        <v>0</v>
      </c>
      <c r="N64" s="37">
        <f t="shared" si="1"/>
        <v>0</v>
      </c>
      <c r="O64" s="38">
        <f t="shared" si="3"/>
        <v>0</v>
      </c>
    </row>
    <row r="65" spans="1:15" ht="17.25" customHeight="1" x14ac:dyDescent="0.2">
      <c r="A65" s="8" t="s">
        <v>23</v>
      </c>
      <c r="B65" s="52"/>
      <c r="C65" s="52"/>
      <c r="D65" s="36"/>
      <c r="E65" s="36"/>
      <c r="F65" s="36"/>
      <c r="G65" s="61"/>
      <c r="H65" s="36"/>
      <c r="I65" s="39"/>
      <c r="J65" s="36"/>
      <c r="K65" s="36"/>
      <c r="L65" s="37">
        <f>((F65)/(E65+F65+(Jan!E65+Fev!E65+Mar!E65+Abr!E65+Mai!E65)))</f>
        <v>0</v>
      </c>
      <c r="M65" s="37">
        <f t="shared" si="0"/>
        <v>0</v>
      </c>
      <c r="N65" s="37">
        <f t="shared" si="1"/>
        <v>0</v>
      </c>
      <c r="O65" s="38" t="s">
        <v>16</v>
      </c>
    </row>
    <row r="66" spans="1:15" ht="12.75" customHeight="1" x14ac:dyDescent="0.2">
      <c r="A66" s="8" t="s">
        <v>24</v>
      </c>
      <c r="B66" s="52"/>
      <c r="C66" s="52"/>
      <c r="D66" s="36"/>
      <c r="E66" s="36"/>
      <c r="F66" s="36"/>
      <c r="G66" s="61"/>
      <c r="H66" s="36"/>
      <c r="I66" s="36"/>
      <c r="J66" s="36"/>
      <c r="K66" s="36"/>
      <c r="L66" s="37">
        <f>((F66)/(E66+F66+(Jan!E66+Fev!E66+Mar!E66+Abr!E66+Mai!E66)))</f>
        <v>0</v>
      </c>
      <c r="M66" s="37">
        <f t="shared" si="0"/>
        <v>0</v>
      </c>
      <c r="N66" s="37">
        <f t="shared" si="1"/>
        <v>0</v>
      </c>
      <c r="O66" s="38">
        <f t="shared" ref="O66:O67" si="4">IF(J66=0,0%,I66/J66)</f>
        <v>0</v>
      </c>
    </row>
    <row r="67" spans="1:15" ht="12.75" customHeight="1" x14ac:dyDescent="0.2">
      <c r="A67" s="8" t="s">
        <v>25</v>
      </c>
      <c r="B67" s="52"/>
      <c r="C67" s="52"/>
      <c r="D67" s="36"/>
      <c r="E67" s="36"/>
      <c r="F67" s="36"/>
      <c r="G67" s="61"/>
      <c r="H67" s="36"/>
      <c r="I67" s="36"/>
      <c r="J67" s="36"/>
      <c r="K67" s="36"/>
      <c r="L67" s="37">
        <f>((F67)/(E67+F67+(Jan!E67+Fev!E67+Mar!E67+Abr!E67+Mai!E67)))</f>
        <v>0</v>
      </c>
      <c r="M67" s="37">
        <f t="shared" si="0"/>
        <v>0</v>
      </c>
      <c r="N67" s="37">
        <f t="shared" si="1"/>
        <v>0</v>
      </c>
      <c r="O67" s="38">
        <f t="shared" si="4"/>
        <v>0</v>
      </c>
    </row>
    <row r="68" spans="1:15" ht="12.75" customHeight="1" x14ac:dyDescent="0.2">
      <c r="A68" s="12" t="s">
        <v>26</v>
      </c>
      <c r="B68" s="52"/>
      <c r="C68" s="52"/>
      <c r="D68" s="36"/>
      <c r="E68" s="36"/>
      <c r="F68" s="36"/>
      <c r="G68" s="61"/>
      <c r="H68" s="36"/>
      <c r="I68" s="39"/>
      <c r="J68" s="36"/>
      <c r="K68" s="39"/>
      <c r="L68" s="37">
        <f>((F68)/(E68+F68+(Jan!E68+Fev!E68+Mar!E68+Abr!E68+Mai!E68)))</f>
        <v>0</v>
      </c>
      <c r="M68" s="37">
        <f t="shared" si="0"/>
        <v>0</v>
      </c>
      <c r="N68" s="37">
        <f t="shared" si="1"/>
        <v>0</v>
      </c>
      <c r="O68" s="38" t="s">
        <v>16</v>
      </c>
    </row>
    <row r="69" spans="1:15" ht="17.25" customHeight="1" x14ac:dyDescent="0.2">
      <c r="A69" s="8" t="s">
        <v>27</v>
      </c>
      <c r="B69" s="52"/>
      <c r="C69" s="54"/>
      <c r="D69" s="36"/>
      <c r="E69" s="36"/>
      <c r="F69" s="36"/>
      <c r="G69" s="61"/>
      <c r="H69" s="36"/>
      <c r="I69" s="36"/>
      <c r="J69" s="36"/>
      <c r="K69" s="39"/>
      <c r="L69" s="37">
        <f>((F69)/(E69+F69+(Jan!E69+Fev!E69+Mar!E69+Abr!E69+Mai!E69)))</f>
        <v>0</v>
      </c>
      <c r="M69" s="37">
        <f t="shared" si="0"/>
        <v>0</v>
      </c>
      <c r="N69" s="37">
        <f t="shared" si="1"/>
        <v>0</v>
      </c>
      <c r="O69" s="38">
        <f t="shared" ref="O69:O81" si="5">IF(J69=0,0%,I69/J69)</f>
        <v>0</v>
      </c>
    </row>
    <row r="70" spans="1:15" ht="17.25" customHeight="1" x14ac:dyDescent="0.2">
      <c r="A70" s="8" t="s">
        <v>28</v>
      </c>
      <c r="B70" s="52"/>
      <c r="C70" s="52"/>
      <c r="D70" s="36"/>
      <c r="E70" s="36"/>
      <c r="F70" s="36"/>
      <c r="G70" s="61"/>
      <c r="H70" s="36"/>
      <c r="I70" s="36"/>
      <c r="J70" s="36"/>
      <c r="K70" s="39"/>
      <c r="L70" s="37">
        <f>((F70)/(E70+F70+(Jan!E70+Fev!E70+Mar!E70+Abr!E70+Mai!E70)))</f>
        <v>0</v>
      </c>
      <c r="M70" s="37">
        <f t="shared" si="0"/>
        <v>0</v>
      </c>
      <c r="N70" s="37">
        <f t="shared" si="1"/>
        <v>0</v>
      </c>
      <c r="O70" s="38">
        <f t="shared" si="5"/>
        <v>0</v>
      </c>
    </row>
    <row r="71" spans="1:15" ht="17.25" customHeight="1" x14ac:dyDescent="0.2">
      <c r="A71" s="8" t="s">
        <v>29</v>
      </c>
      <c r="B71" s="52"/>
      <c r="C71" s="54"/>
      <c r="D71" s="36"/>
      <c r="E71" s="36"/>
      <c r="F71" s="36"/>
      <c r="G71" s="61"/>
      <c r="H71" s="36"/>
      <c r="I71" s="36"/>
      <c r="J71" s="36"/>
      <c r="K71" s="39"/>
      <c r="L71" s="37">
        <f>((F71)/(E71+F71+(Jan!E71+Fev!E71+Mar!E71+Abr!E71+Mai!E71)))</f>
        <v>0</v>
      </c>
      <c r="M71" s="37">
        <f t="shared" si="0"/>
        <v>0</v>
      </c>
      <c r="N71" s="37">
        <f t="shared" si="1"/>
        <v>0</v>
      </c>
      <c r="O71" s="38">
        <f t="shared" si="5"/>
        <v>0</v>
      </c>
    </row>
    <row r="72" spans="1:15" ht="17.25" customHeight="1" x14ac:dyDescent="0.2">
      <c r="A72" s="8" t="s">
        <v>30</v>
      </c>
      <c r="B72" s="52"/>
      <c r="C72" s="54"/>
      <c r="D72" s="36"/>
      <c r="E72" s="36"/>
      <c r="F72" s="36"/>
      <c r="G72" s="61"/>
      <c r="H72" s="36"/>
      <c r="I72" s="36"/>
      <c r="J72" s="36"/>
      <c r="K72" s="39"/>
      <c r="L72" s="37">
        <f>((F72)/(E72+F72+(Jan!E72+Fev!E72+Mar!E72+Abr!E72+Mai!E72)))</f>
        <v>0</v>
      </c>
      <c r="M72" s="37">
        <f t="shared" si="0"/>
        <v>0</v>
      </c>
      <c r="N72" s="37">
        <f t="shared" si="1"/>
        <v>0</v>
      </c>
      <c r="O72" s="38">
        <f t="shared" si="5"/>
        <v>0</v>
      </c>
    </row>
    <row r="73" spans="1:15" ht="17.25" customHeight="1" x14ac:dyDescent="0.2">
      <c r="A73" s="8" t="s">
        <v>31</v>
      </c>
      <c r="B73" s="52"/>
      <c r="C73" s="54"/>
      <c r="D73" s="36"/>
      <c r="E73" s="36"/>
      <c r="F73" s="36"/>
      <c r="G73" s="61"/>
      <c r="H73" s="36"/>
      <c r="I73" s="36"/>
      <c r="J73" s="36"/>
      <c r="K73" s="39"/>
      <c r="L73" s="37">
        <f>((F73)/(E73+F73+(Jan!E73+Fev!E73+Mar!E73+Abr!E73+Mai!E73)))</f>
        <v>0</v>
      </c>
      <c r="M73" s="37">
        <f t="shared" si="0"/>
        <v>0</v>
      </c>
      <c r="N73" s="37">
        <f t="shared" si="1"/>
        <v>0</v>
      </c>
      <c r="O73" s="38">
        <f t="shared" si="5"/>
        <v>0</v>
      </c>
    </row>
    <row r="74" spans="1:15" ht="17.25" customHeight="1" x14ac:dyDescent="0.2">
      <c r="A74" s="8" t="s">
        <v>32</v>
      </c>
      <c r="B74" s="52"/>
      <c r="C74" s="52"/>
      <c r="D74" s="36"/>
      <c r="E74" s="36"/>
      <c r="F74" s="36"/>
      <c r="G74" s="61"/>
      <c r="H74" s="36"/>
      <c r="I74" s="36"/>
      <c r="J74" s="36"/>
      <c r="K74" s="36"/>
      <c r="L74" s="37">
        <f>((F74)/(E74+F74+(Jan!E74+Fev!E74+Mar!E74+Abr!E74+Mai!E74)))</f>
        <v>0</v>
      </c>
      <c r="M74" s="37">
        <f t="shared" si="0"/>
        <v>0</v>
      </c>
      <c r="N74" s="37">
        <f t="shared" si="1"/>
        <v>0</v>
      </c>
      <c r="O74" s="38">
        <f t="shared" si="5"/>
        <v>0</v>
      </c>
    </row>
    <row r="75" spans="1:15" ht="17.25" customHeight="1" x14ac:dyDescent="0.2">
      <c r="A75" s="13" t="s">
        <v>33</v>
      </c>
      <c r="B75" s="52"/>
      <c r="C75" s="52"/>
      <c r="D75" s="36"/>
      <c r="E75" s="36"/>
      <c r="F75" s="36"/>
      <c r="G75" s="36"/>
      <c r="H75" s="36"/>
      <c r="I75" s="36"/>
      <c r="J75" s="36"/>
      <c r="K75" s="39"/>
      <c r="L75" s="37">
        <f>((F75)/(E75+F75+(Jan!E75+Fev!E75+Mar!E75+Abr!E75+Mai!E75)))</f>
        <v>0</v>
      </c>
      <c r="M75" s="37">
        <f t="shared" si="0"/>
        <v>0</v>
      </c>
      <c r="N75" s="37">
        <f t="shared" si="1"/>
        <v>0</v>
      </c>
      <c r="O75" s="38">
        <f t="shared" si="5"/>
        <v>0</v>
      </c>
    </row>
    <row r="76" spans="1:15" ht="17.25" customHeight="1" x14ac:dyDescent="0.2">
      <c r="A76" s="13" t="s">
        <v>34</v>
      </c>
      <c r="B76" s="52"/>
      <c r="C76" s="52"/>
      <c r="D76" s="36"/>
      <c r="E76" s="36"/>
      <c r="F76" s="36"/>
      <c r="G76" s="36"/>
      <c r="H76" s="36"/>
      <c r="I76" s="36"/>
      <c r="J76" s="36"/>
      <c r="K76" s="39"/>
      <c r="L76" s="37">
        <f>((F76)/(E76+F76+(Jan!E76+Fev!E76+Mar!E76+Abr!E76+Mai!E76)))</f>
        <v>0</v>
      </c>
      <c r="M76" s="37">
        <f t="shared" si="0"/>
        <v>0</v>
      </c>
      <c r="N76" s="37">
        <f t="shared" si="1"/>
        <v>0</v>
      </c>
      <c r="O76" s="38">
        <f t="shared" si="5"/>
        <v>0</v>
      </c>
    </row>
    <row r="77" spans="1:15" ht="17.25" customHeight="1" x14ac:dyDescent="0.2">
      <c r="A77" s="13" t="s">
        <v>35</v>
      </c>
      <c r="B77" s="52"/>
      <c r="C77" s="54"/>
      <c r="D77" s="36"/>
      <c r="E77" s="36"/>
      <c r="F77" s="36"/>
      <c r="G77" s="36"/>
      <c r="H77" s="36"/>
      <c r="I77" s="36"/>
      <c r="J77" s="36"/>
      <c r="K77" s="36"/>
      <c r="L77" s="37">
        <f>((F77)/(E77+F77+(Jan!E77+Fev!E77+Mar!E77+Abr!E77+Mai!E77)))</f>
        <v>0</v>
      </c>
      <c r="M77" s="37">
        <f t="shared" si="0"/>
        <v>0</v>
      </c>
      <c r="N77" s="37">
        <f t="shared" si="1"/>
        <v>0</v>
      </c>
      <c r="O77" s="38">
        <f t="shared" si="5"/>
        <v>0</v>
      </c>
    </row>
    <row r="78" spans="1:15" ht="17.25" customHeight="1" x14ac:dyDescent="0.2">
      <c r="A78" s="13" t="s">
        <v>36</v>
      </c>
      <c r="B78" s="52"/>
      <c r="C78" s="52"/>
      <c r="D78" s="36"/>
      <c r="E78" s="36"/>
      <c r="F78" s="36"/>
      <c r="G78" s="36"/>
      <c r="H78" s="36"/>
      <c r="I78" s="36"/>
      <c r="J78" s="36"/>
      <c r="K78" s="39"/>
      <c r="L78" s="37">
        <f>((F78)/(E78+F78+(Jan!E78+Fev!E78+Mar!E78+Abr!E78+Mai!E78)))</f>
        <v>0</v>
      </c>
      <c r="M78" s="37">
        <f t="shared" si="0"/>
        <v>0</v>
      </c>
      <c r="N78" s="37">
        <f t="shared" si="1"/>
        <v>0</v>
      </c>
      <c r="O78" s="38">
        <f t="shared" si="5"/>
        <v>0</v>
      </c>
    </row>
    <row r="79" spans="1:15" ht="17.25" customHeight="1" x14ac:dyDescent="0.2">
      <c r="A79" s="13" t="s">
        <v>37</v>
      </c>
      <c r="B79" s="52"/>
      <c r="C79" s="52"/>
      <c r="D79" s="36"/>
      <c r="E79" s="36"/>
      <c r="F79" s="36"/>
      <c r="G79" s="36"/>
      <c r="H79" s="36"/>
      <c r="I79" s="36"/>
      <c r="J79" s="36"/>
      <c r="K79" s="39"/>
      <c r="L79" s="37">
        <f>((F79)/(E79+F79+(Jan!E79+Fev!E79+Mar!E79+Abr!E79+Mai!E79)))</f>
        <v>0</v>
      </c>
      <c r="M79" s="37">
        <f t="shared" si="0"/>
        <v>0</v>
      </c>
      <c r="N79" s="37">
        <f t="shared" si="1"/>
        <v>0</v>
      </c>
      <c r="O79" s="38">
        <f t="shared" si="5"/>
        <v>0</v>
      </c>
    </row>
    <row r="80" spans="1:15" ht="17.25" customHeight="1" x14ac:dyDescent="0.2">
      <c r="A80" s="13" t="s">
        <v>38</v>
      </c>
      <c r="B80" s="52"/>
      <c r="C80" s="52"/>
      <c r="D80" s="36"/>
      <c r="E80" s="36"/>
      <c r="F80" s="36"/>
      <c r="G80" s="36"/>
      <c r="H80" s="36"/>
      <c r="I80" s="36"/>
      <c r="J80" s="36"/>
      <c r="K80" s="39"/>
      <c r="L80" s="37">
        <f>((F80)/(E80+F80+(Jan!E80+Fev!E80+Mar!E80+Abr!E80+Mai!E80)))</f>
        <v>0</v>
      </c>
      <c r="M80" s="37">
        <f t="shared" si="0"/>
        <v>0</v>
      </c>
      <c r="N80" s="37">
        <f t="shared" si="1"/>
        <v>0</v>
      </c>
      <c r="O80" s="38">
        <f t="shared" si="5"/>
        <v>0</v>
      </c>
    </row>
    <row r="81" spans="1:15" ht="17.25" customHeight="1" x14ac:dyDescent="0.2">
      <c r="A81" s="13" t="s">
        <v>39</v>
      </c>
      <c r="B81" s="52"/>
      <c r="C81" s="52"/>
      <c r="D81" s="36"/>
      <c r="E81" s="36"/>
      <c r="F81" s="36"/>
      <c r="G81" s="36"/>
      <c r="H81" s="36"/>
      <c r="I81" s="36"/>
      <c r="J81" s="36"/>
      <c r="K81" s="39"/>
      <c r="L81" s="37">
        <f>((F81)/(E81+F81+(Jan!E81+Fev!E81+Mar!E81+Abr!E81+Mai!E81)))</f>
        <v>0</v>
      </c>
      <c r="M81" s="37">
        <f t="shared" si="0"/>
        <v>0</v>
      </c>
      <c r="N81" s="37">
        <f t="shared" si="1"/>
        <v>0</v>
      </c>
      <c r="O81" s="38">
        <f t="shared" si="5"/>
        <v>0</v>
      </c>
    </row>
    <row r="82" spans="1:15" ht="12.75" customHeight="1" x14ac:dyDescent="0.2">
      <c r="A82" s="13" t="s">
        <v>40</v>
      </c>
      <c r="B82" s="54"/>
      <c r="C82" s="54"/>
      <c r="D82" s="36"/>
      <c r="E82" s="36"/>
      <c r="F82" s="36"/>
      <c r="G82" s="36"/>
      <c r="H82" s="36"/>
      <c r="I82" s="39"/>
      <c r="J82" s="36"/>
      <c r="K82" s="39"/>
      <c r="L82" s="37">
        <f>((F82)/(E82+F82+(Jan!E82+Fev!E82+Mar!E82+Abr!E82+Mai!E82)))</f>
        <v>0</v>
      </c>
      <c r="M82" s="37">
        <f t="shared" si="0"/>
        <v>0</v>
      </c>
      <c r="N82" s="37">
        <f t="shared" si="1"/>
        <v>0</v>
      </c>
      <c r="O82" s="38" t="s">
        <v>16</v>
      </c>
    </row>
    <row r="83" spans="1:15" ht="12.75" customHeight="1" x14ac:dyDescent="0.2">
      <c r="A83" s="13" t="s">
        <v>41</v>
      </c>
      <c r="B83" s="54"/>
      <c r="C83" s="54"/>
      <c r="D83" s="36"/>
      <c r="E83" s="36"/>
      <c r="F83" s="36"/>
      <c r="G83" s="36"/>
      <c r="H83" s="36"/>
      <c r="I83" s="39"/>
      <c r="J83" s="36"/>
      <c r="K83" s="39"/>
      <c r="L83" s="37">
        <f>((F83)/(E83+F83+(Jan!E83+Fev!E83+Mar!E83+Abr!E83+Mai!E83)))</f>
        <v>0</v>
      </c>
      <c r="M83" s="37">
        <f t="shared" si="0"/>
        <v>0</v>
      </c>
      <c r="N83" s="37">
        <f t="shared" si="1"/>
        <v>0</v>
      </c>
      <c r="O83" s="38" t="s">
        <v>16</v>
      </c>
    </row>
    <row r="84" spans="1:15" ht="12.75" customHeight="1" x14ac:dyDescent="0.2">
      <c r="A84" s="13" t="s">
        <v>42</v>
      </c>
      <c r="B84" s="52"/>
      <c r="C84" s="52"/>
      <c r="D84" s="36"/>
      <c r="E84" s="36"/>
      <c r="F84" s="36"/>
      <c r="G84" s="36"/>
      <c r="H84" s="36"/>
      <c r="I84" s="39"/>
      <c r="J84" s="36"/>
      <c r="K84" s="39"/>
      <c r="L84" s="37">
        <f>((F84)/(E84+F84+(Jan!E84+Fev!E84+Mar!E84+Abr!E84+Mai!E84)))</f>
        <v>0</v>
      </c>
      <c r="M84" s="37">
        <f t="shared" si="0"/>
        <v>0</v>
      </c>
      <c r="N84" s="37">
        <f t="shared" si="1"/>
        <v>0</v>
      </c>
      <c r="O84" s="38" t="s">
        <v>16</v>
      </c>
    </row>
    <row r="85" spans="1:15" ht="12.75" customHeight="1" x14ac:dyDescent="0.2">
      <c r="A85" s="13" t="s">
        <v>43</v>
      </c>
      <c r="B85" s="54"/>
      <c r="C85" s="52"/>
      <c r="D85" s="36"/>
      <c r="E85" s="36"/>
      <c r="F85" s="36"/>
      <c r="G85" s="36"/>
      <c r="H85" s="36"/>
      <c r="I85" s="39"/>
      <c r="J85" s="36"/>
      <c r="K85" s="39"/>
      <c r="L85" s="37">
        <f>((F85)/(E85+F85+(Jan!E85+Fev!E85+Mar!E85+Abr!E85+Mai!E85)))</f>
        <v>0</v>
      </c>
      <c r="M85" s="37">
        <f t="shared" si="0"/>
        <v>0</v>
      </c>
      <c r="N85" s="37">
        <f t="shared" si="1"/>
        <v>0</v>
      </c>
      <c r="O85" s="38" t="s">
        <v>16</v>
      </c>
    </row>
    <row r="86" spans="1:15" ht="12.75" customHeight="1" x14ac:dyDescent="0.2">
      <c r="A86" s="13" t="s">
        <v>44</v>
      </c>
      <c r="B86" s="54"/>
      <c r="C86" s="54"/>
      <c r="D86" s="36"/>
      <c r="E86" s="36"/>
      <c r="F86" s="36"/>
      <c r="G86" s="36"/>
      <c r="H86" s="36"/>
      <c r="I86" s="39"/>
      <c r="J86" s="39"/>
      <c r="K86" s="39"/>
      <c r="L86" s="37">
        <f>((F86)/(E86+F86+(Jan!E86+Fev!E86+Mar!E86+Abr!E86+Mai!E86)))</f>
        <v>0</v>
      </c>
      <c r="M86" s="37">
        <f t="shared" si="0"/>
        <v>0</v>
      </c>
      <c r="N86" s="37">
        <f t="shared" si="1"/>
        <v>0</v>
      </c>
      <c r="O86" s="38" t="s">
        <v>16</v>
      </c>
    </row>
    <row r="87" spans="1:15" ht="12.75" customHeight="1" x14ac:dyDescent="0.2">
      <c r="A87" s="13" t="s">
        <v>45</v>
      </c>
      <c r="B87" s="52"/>
      <c r="C87" s="54"/>
      <c r="D87" s="36"/>
      <c r="E87" s="36"/>
      <c r="F87" s="36"/>
      <c r="G87" s="36"/>
      <c r="H87" s="36"/>
      <c r="I87" s="39"/>
      <c r="J87" s="36"/>
      <c r="K87" s="39"/>
      <c r="L87" s="37">
        <f>((F87)/(E87+F87+(Jan!E87+Fev!E87+Mar!E87+Abr!E87+Mai!E87)))</f>
        <v>0</v>
      </c>
      <c r="M87" s="37">
        <f t="shared" si="0"/>
        <v>0</v>
      </c>
      <c r="N87" s="37">
        <f t="shared" si="1"/>
        <v>0</v>
      </c>
      <c r="O87" s="38" t="s">
        <v>16</v>
      </c>
    </row>
    <row r="88" spans="1:15" ht="23.25" customHeight="1" x14ac:dyDescent="0.2">
      <c r="A88" s="13" t="s">
        <v>46</v>
      </c>
      <c r="B88" s="52"/>
      <c r="C88" s="52"/>
      <c r="D88" s="36"/>
      <c r="E88" s="36"/>
      <c r="F88" s="36"/>
      <c r="G88" s="36"/>
      <c r="H88" s="36"/>
      <c r="I88" s="39"/>
      <c r="J88" s="36"/>
      <c r="K88" s="36"/>
      <c r="L88" s="37">
        <f>((F88)/(E88+F88+(Jan!E88+Fev!E88+Mar!E88+Abr!E88+Mai!E88)))</f>
        <v>0</v>
      </c>
      <c r="M88" s="37">
        <f t="shared" si="0"/>
        <v>0</v>
      </c>
      <c r="N88" s="37">
        <f t="shared" si="1"/>
        <v>0</v>
      </c>
      <c r="O88" s="38" t="s">
        <v>16</v>
      </c>
    </row>
    <row r="89" spans="1:15" ht="105" customHeight="1" x14ac:dyDescent="0.2">
      <c r="A89" s="4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5</v>
      </c>
      <c r="G89" s="5" t="s">
        <v>6</v>
      </c>
      <c r="H89" s="5" t="s">
        <v>7</v>
      </c>
      <c r="I89" s="5" t="s">
        <v>8</v>
      </c>
      <c r="J89" s="5" t="s">
        <v>9</v>
      </c>
      <c r="K89" s="5" t="s">
        <v>10</v>
      </c>
      <c r="L89" s="6" t="s">
        <v>11</v>
      </c>
      <c r="M89" s="6" t="s">
        <v>12</v>
      </c>
      <c r="N89" s="6" t="s">
        <v>13</v>
      </c>
      <c r="O89" s="7" t="s">
        <v>14</v>
      </c>
    </row>
    <row r="90" spans="1:15" ht="21" customHeight="1" x14ac:dyDescent="0.2">
      <c r="A90" s="13" t="s">
        <v>48</v>
      </c>
      <c r="B90" s="52"/>
      <c r="C90" s="54"/>
      <c r="D90" s="36"/>
      <c r="E90" s="36"/>
      <c r="F90" s="36"/>
      <c r="G90" s="36"/>
      <c r="H90" s="36"/>
      <c r="I90" s="39"/>
      <c r="J90" s="36"/>
      <c r="K90" s="39"/>
      <c r="L90" s="37">
        <f>((F90)/(E90+F90+(Jan!E90+Fev!E90+Mar!E90+Abr!E90+Mai!E90)))</f>
        <v>0</v>
      </c>
      <c r="M90" s="37">
        <f t="shared" ref="M90:M122" si="6">IF(D90=0,0%,(J90)/D90)</f>
        <v>0</v>
      </c>
      <c r="N90" s="37">
        <f t="shared" ref="N90:N122" si="7">IF(D90=0,0%,(E90)/D90)</f>
        <v>0</v>
      </c>
      <c r="O90" s="38" t="s">
        <v>16</v>
      </c>
    </row>
    <row r="91" spans="1:15" ht="17.25" customHeight="1" x14ac:dyDescent="0.2">
      <c r="A91" s="13" t="s">
        <v>49</v>
      </c>
      <c r="B91" s="52"/>
      <c r="C91" s="52"/>
      <c r="D91" s="36"/>
      <c r="E91" s="36"/>
      <c r="F91" s="36"/>
      <c r="G91" s="36"/>
      <c r="H91" s="36"/>
      <c r="I91" s="36"/>
      <c r="J91" s="36"/>
      <c r="K91" s="36"/>
      <c r="L91" s="37">
        <f>((F91)/(E91+F91+(Jan!E91+Fev!E91+Mar!E91+Abr!E91+Mai!E91)))</f>
        <v>0</v>
      </c>
      <c r="M91" s="37">
        <f t="shared" si="6"/>
        <v>0</v>
      </c>
      <c r="N91" s="37">
        <f t="shared" si="7"/>
        <v>0</v>
      </c>
      <c r="O91" s="38">
        <f t="shared" ref="O91:O96" si="8">IF(J91=0,0%,I91/J91)</f>
        <v>0</v>
      </c>
    </row>
    <row r="92" spans="1:15" ht="17.25" customHeight="1" x14ac:dyDescent="0.2">
      <c r="A92" s="13" t="s">
        <v>50</v>
      </c>
      <c r="B92" s="52"/>
      <c r="C92" s="52"/>
      <c r="D92" s="36"/>
      <c r="E92" s="36"/>
      <c r="F92" s="36"/>
      <c r="G92" s="36"/>
      <c r="H92" s="36"/>
      <c r="I92" s="36"/>
      <c r="J92" s="36"/>
      <c r="K92" s="36"/>
      <c r="L92" s="37">
        <f>((F92)/(E92+F92+(Jan!E92+Fev!E92+Mar!E92+Abr!E92+Mai!E92)))</f>
        <v>0</v>
      </c>
      <c r="M92" s="37">
        <f t="shared" si="6"/>
        <v>0</v>
      </c>
      <c r="N92" s="37">
        <f t="shared" si="7"/>
        <v>0</v>
      </c>
      <c r="O92" s="38">
        <f t="shared" si="8"/>
        <v>0</v>
      </c>
    </row>
    <row r="93" spans="1:15" ht="17.25" customHeight="1" x14ac:dyDescent="0.2">
      <c r="A93" s="13" t="s">
        <v>51</v>
      </c>
      <c r="B93" s="52"/>
      <c r="C93" s="52"/>
      <c r="D93" s="36"/>
      <c r="E93" s="36"/>
      <c r="F93" s="36"/>
      <c r="G93" s="36"/>
      <c r="H93" s="36"/>
      <c r="I93" s="36"/>
      <c r="J93" s="36"/>
      <c r="K93" s="36"/>
      <c r="L93" s="37">
        <f>((F93)/(E93+F93+(Jan!E93+Fev!E93+Mar!E93+Abr!E93+Mai!E93)))</f>
        <v>0</v>
      </c>
      <c r="M93" s="37">
        <f t="shared" si="6"/>
        <v>0</v>
      </c>
      <c r="N93" s="37">
        <f t="shared" si="7"/>
        <v>0</v>
      </c>
      <c r="O93" s="38">
        <f t="shared" si="8"/>
        <v>0</v>
      </c>
    </row>
    <row r="94" spans="1:15" ht="17.25" customHeight="1" x14ac:dyDescent="0.2">
      <c r="A94" s="13" t="s">
        <v>52</v>
      </c>
      <c r="B94" s="52"/>
      <c r="C94" s="52"/>
      <c r="D94" s="36"/>
      <c r="E94" s="36"/>
      <c r="F94" s="36"/>
      <c r="G94" s="36"/>
      <c r="H94" s="36"/>
      <c r="I94" s="36"/>
      <c r="J94" s="36"/>
      <c r="K94" s="36"/>
      <c r="L94" s="37">
        <f>((F94)/(E94+F94+(Jan!E94+Fev!E94+Mar!E94+Abr!E94+Mai!E94)))</f>
        <v>0</v>
      </c>
      <c r="M94" s="37">
        <f t="shared" si="6"/>
        <v>0</v>
      </c>
      <c r="N94" s="37">
        <f t="shared" si="7"/>
        <v>0</v>
      </c>
      <c r="O94" s="38">
        <f t="shared" si="8"/>
        <v>0</v>
      </c>
    </row>
    <row r="95" spans="1:15" ht="17.25" customHeight="1" x14ac:dyDescent="0.2">
      <c r="A95" s="13" t="s">
        <v>53</v>
      </c>
      <c r="B95" s="52"/>
      <c r="C95" s="52"/>
      <c r="D95" s="36"/>
      <c r="E95" s="36"/>
      <c r="F95" s="36"/>
      <c r="G95" s="36"/>
      <c r="H95" s="36"/>
      <c r="I95" s="36"/>
      <c r="J95" s="36"/>
      <c r="K95" s="36"/>
      <c r="L95" s="37">
        <f>((F95)/(E95+F95+(Jan!E95+Fev!E95+Mar!E95+Abr!E95+Mai!E95)))</f>
        <v>0</v>
      </c>
      <c r="M95" s="37">
        <f t="shared" si="6"/>
        <v>0</v>
      </c>
      <c r="N95" s="37">
        <f t="shared" si="7"/>
        <v>0</v>
      </c>
      <c r="O95" s="38">
        <f t="shared" si="8"/>
        <v>0</v>
      </c>
    </row>
    <row r="96" spans="1:15" ht="17.25" customHeight="1" x14ac:dyDescent="0.2">
      <c r="A96" s="13" t="s">
        <v>54</v>
      </c>
      <c r="B96" s="52"/>
      <c r="C96" s="52"/>
      <c r="D96" s="36"/>
      <c r="E96" s="36"/>
      <c r="F96" s="36"/>
      <c r="G96" s="36"/>
      <c r="H96" s="36"/>
      <c r="I96" s="36"/>
      <c r="J96" s="36"/>
      <c r="K96" s="36"/>
      <c r="L96" s="37">
        <f>((F96)/(E96+F96+(Jan!E96+Fev!E96+Mar!E96+Abr!E96+Mai!E96)))</f>
        <v>0</v>
      </c>
      <c r="M96" s="37">
        <f t="shared" si="6"/>
        <v>0</v>
      </c>
      <c r="N96" s="37">
        <f t="shared" si="7"/>
        <v>0</v>
      </c>
      <c r="O96" s="38">
        <f t="shared" si="8"/>
        <v>0</v>
      </c>
    </row>
    <row r="97" spans="1:15" ht="12.75" customHeight="1" x14ac:dyDescent="0.2">
      <c r="A97" s="13" t="s">
        <v>55</v>
      </c>
      <c r="B97" s="52"/>
      <c r="C97" s="52"/>
      <c r="D97" s="36"/>
      <c r="E97" s="36"/>
      <c r="F97" s="36"/>
      <c r="G97" s="36"/>
      <c r="H97" s="36"/>
      <c r="I97" s="39"/>
      <c r="J97" s="36"/>
      <c r="K97" s="36"/>
      <c r="L97" s="37">
        <f>((F97)/(E97+F97+(Jan!E97+Fev!E97+Mar!E97+Abr!E97+Mai!E97)))</f>
        <v>0</v>
      </c>
      <c r="M97" s="37">
        <f t="shared" si="6"/>
        <v>0</v>
      </c>
      <c r="N97" s="37">
        <f t="shared" si="7"/>
        <v>0</v>
      </c>
      <c r="O97" s="38" t="s">
        <v>16</v>
      </c>
    </row>
    <row r="98" spans="1:15" ht="31.5" customHeight="1" x14ac:dyDescent="0.2">
      <c r="A98" s="13" t="s">
        <v>56</v>
      </c>
      <c r="B98" s="52"/>
      <c r="C98" s="54"/>
      <c r="D98" s="36"/>
      <c r="E98" s="36"/>
      <c r="F98" s="36"/>
      <c r="G98" s="36"/>
      <c r="H98" s="36"/>
      <c r="I98" s="39"/>
      <c r="J98" s="36"/>
      <c r="K98" s="36"/>
      <c r="L98" s="37">
        <f>((F98)/(E98+F98+(Jan!E98+Fev!E98+Mar!E98+Abr!E98+Mai!E98)))</f>
        <v>0</v>
      </c>
      <c r="M98" s="37">
        <f t="shared" si="6"/>
        <v>0</v>
      </c>
      <c r="N98" s="37">
        <f t="shared" si="7"/>
        <v>0</v>
      </c>
      <c r="O98" s="38">
        <f t="shared" ref="O98:O100" si="9">IF(J98=0,0%,I98/J98)</f>
        <v>0</v>
      </c>
    </row>
    <row r="99" spans="1:15" ht="18.75" customHeight="1" x14ac:dyDescent="0.2">
      <c r="A99" s="13" t="s">
        <v>57</v>
      </c>
      <c r="B99" s="52"/>
      <c r="C99" s="54"/>
      <c r="D99" s="36"/>
      <c r="E99" s="36"/>
      <c r="F99" s="36"/>
      <c r="G99" s="36"/>
      <c r="H99" s="36"/>
      <c r="I99" s="39"/>
      <c r="J99" s="36"/>
      <c r="K99" s="36"/>
      <c r="L99" s="37">
        <f>((F99)/(E99+F99+(Jan!E99+Fev!E99+Mar!E99+Abr!E99+Mai!E99)))</f>
        <v>0</v>
      </c>
      <c r="M99" s="37">
        <f t="shared" si="6"/>
        <v>0</v>
      </c>
      <c r="N99" s="37">
        <f t="shared" si="7"/>
        <v>0</v>
      </c>
      <c r="O99" s="38">
        <f t="shared" si="9"/>
        <v>0</v>
      </c>
    </row>
    <row r="100" spans="1:15" ht="30.75" customHeight="1" x14ac:dyDescent="0.2">
      <c r="A100" s="13" t="s">
        <v>58</v>
      </c>
      <c r="B100" s="52"/>
      <c r="C100" s="54"/>
      <c r="D100" s="36"/>
      <c r="E100" s="36"/>
      <c r="F100" s="36"/>
      <c r="G100" s="36"/>
      <c r="H100" s="36"/>
      <c r="I100" s="39"/>
      <c r="J100" s="36"/>
      <c r="K100" s="36"/>
      <c r="L100" s="37">
        <f>((F100)/(E100+F100+(Jan!E100+Fev!E100+Mar!E100+Abr!E100+Mai!E100)))</f>
        <v>0</v>
      </c>
      <c r="M100" s="37">
        <f t="shared" si="6"/>
        <v>0</v>
      </c>
      <c r="N100" s="37">
        <f t="shared" si="7"/>
        <v>0</v>
      </c>
      <c r="O100" s="38">
        <f t="shared" si="9"/>
        <v>0</v>
      </c>
    </row>
    <row r="101" spans="1:15" ht="21" customHeight="1" x14ac:dyDescent="0.2">
      <c r="A101" s="8" t="s">
        <v>59</v>
      </c>
      <c r="B101" s="52"/>
      <c r="C101" s="52"/>
      <c r="D101" s="36"/>
      <c r="E101" s="36"/>
      <c r="F101" s="36"/>
      <c r="G101" s="36"/>
      <c r="H101" s="36"/>
      <c r="I101" s="39"/>
      <c r="J101" s="36"/>
      <c r="K101" s="36"/>
      <c r="L101" s="37">
        <f>((F101)/(E101+F101+(Jan!E101+Fev!E101+Mar!E101+Abr!E101+Mai!E101)))</f>
        <v>0</v>
      </c>
      <c r="M101" s="37">
        <f t="shared" si="6"/>
        <v>0</v>
      </c>
      <c r="N101" s="37">
        <f t="shared" si="7"/>
        <v>0</v>
      </c>
      <c r="O101" s="38" t="s">
        <v>16</v>
      </c>
    </row>
    <row r="102" spans="1:15" ht="17.25" customHeight="1" x14ac:dyDescent="0.2">
      <c r="A102" s="8" t="s">
        <v>60</v>
      </c>
      <c r="B102" s="52"/>
      <c r="C102" s="52"/>
      <c r="D102" s="36"/>
      <c r="E102" s="39"/>
      <c r="F102" s="36"/>
      <c r="G102" s="36"/>
      <c r="H102" s="36"/>
      <c r="I102" s="39"/>
      <c r="J102" s="36"/>
      <c r="K102" s="36"/>
      <c r="L102" s="37">
        <f>((F102)/(E102+F102+(Jan!E102+Fev!E102+Mar!E102+Abr!E102+Mai!E102)))</f>
        <v>0</v>
      </c>
      <c r="M102" s="37">
        <f t="shared" si="6"/>
        <v>0</v>
      </c>
      <c r="N102" s="37">
        <f t="shared" si="7"/>
        <v>0</v>
      </c>
      <c r="O102" s="38" t="s">
        <v>16</v>
      </c>
    </row>
    <row r="103" spans="1:15" ht="17.25" customHeight="1" x14ac:dyDescent="0.2">
      <c r="A103" s="8" t="s">
        <v>61</v>
      </c>
      <c r="B103" s="52"/>
      <c r="C103" s="52"/>
      <c r="D103" s="39"/>
      <c r="E103" s="36"/>
      <c r="F103" s="36"/>
      <c r="G103" s="36"/>
      <c r="H103" s="36"/>
      <c r="I103" s="39"/>
      <c r="J103" s="36"/>
      <c r="K103" s="36"/>
      <c r="L103" s="37">
        <f>((F103)/(E103+F103+(Jan!E103+Fev!E103+Mar!E103+Abr!E103+Mai!E103)))</f>
        <v>0</v>
      </c>
      <c r="M103" s="37">
        <f t="shared" si="6"/>
        <v>0</v>
      </c>
      <c r="N103" s="37">
        <f t="shared" si="7"/>
        <v>0</v>
      </c>
      <c r="O103" s="38" t="s">
        <v>16</v>
      </c>
    </row>
    <row r="104" spans="1:15" ht="17.25" customHeight="1" x14ac:dyDescent="0.2">
      <c r="A104" s="8" t="s">
        <v>62</v>
      </c>
      <c r="B104" s="52"/>
      <c r="C104" s="52"/>
      <c r="D104" s="36"/>
      <c r="E104" s="36"/>
      <c r="F104" s="36"/>
      <c r="G104" s="36"/>
      <c r="H104" s="36"/>
      <c r="I104" s="39"/>
      <c r="J104" s="36"/>
      <c r="K104" s="36"/>
      <c r="L104" s="37">
        <f>((F104)/(E104+F104+(Jan!E104+Fev!E104+Mar!E104+Abr!E104+Mai!E104)))</f>
        <v>0</v>
      </c>
      <c r="M104" s="37">
        <f t="shared" si="6"/>
        <v>0</v>
      </c>
      <c r="N104" s="37">
        <f t="shared" si="7"/>
        <v>0</v>
      </c>
      <c r="O104" s="38" t="s">
        <v>16</v>
      </c>
    </row>
    <row r="105" spans="1:15" ht="12.75" customHeight="1" x14ac:dyDescent="0.2">
      <c r="A105" s="8" t="s">
        <v>63</v>
      </c>
      <c r="B105" s="54"/>
      <c r="C105" s="54"/>
      <c r="D105" s="36"/>
      <c r="E105" s="39"/>
      <c r="F105" s="36"/>
      <c r="G105" s="36"/>
      <c r="H105" s="36"/>
      <c r="I105" s="39"/>
      <c r="J105" s="36"/>
      <c r="K105" s="36"/>
      <c r="L105" s="37">
        <f>((F105)/(E105+F105+(Jan!E105+Fev!E105+Mar!E105+Abr!E105+Mai!E105)))</f>
        <v>0</v>
      </c>
      <c r="M105" s="37">
        <f t="shared" si="6"/>
        <v>0</v>
      </c>
      <c r="N105" s="37">
        <f t="shared" si="7"/>
        <v>0</v>
      </c>
      <c r="O105" s="38" t="s">
        <v>16</v>
      </c>
    </row>
    <row r="106" spans="1:15" ht="21.75" customHeight="1" x14ac:dyDescent="0.2">
      <c r="A106" s="8" t="s">
        <v>64</v>
      </c>
      <c r="B106" s="54"/>
      <c r="C106" s="54"/>
      <c r="D106" s="36"/>
      <c r="E106" s="39"/>
      <c r="F106" s="36"/>
      <c r="G106" s="36"/>
      <c r="H106" s="36"/>
      <c r="I106" s="39"/>
      <c r="J106" s="36"/>
      <c r="K106" s="36"/>
      <c r="L106" s="37">
        <f>((F106)/(E106+F106+(Jan!E106+Fev!E106+Mar!E106+Abr!E106+Mai!E106)))</f>
        <v>0</v>
      </c>
      <c r="M106" s="37">
        <f t="shared" si="6"/>
        <v>0</v>
      </c>
      <c r="N106" s="37">
        <f t="shared" si="7"/>
        <v>0</v>
      </c>
      <c r="O106" s="38" t="s">
        <v>16</v>
      </c>
    </row>
    <row r="107" spans="1:15" ht="12.75" customHeight="1" x14ac:dyDescent="0.2">
      <c r="A107" s="8" t="s">
        <v>65</v>
      </c>
      <c r="B107" s="54"/>
      <c r="C107" s="54"/>
      <c r="D107" s="39"/>
      <c r="E107" s="36"/>
      <c r="F107" s="36"/>
      <c r="G107" s="36"/>
      <c r="H107" s="36"/>
      <c r="I107" s="39"/>
      <c r="J107" s="36"/>
      <c r="K107" s="36"/>
      <c r="L107" s="37">
        <f>((F107)/(E107+F107+(Jan!E107+Fev!E107+Mar!E107+Abr!E107+Mai!E107)))</f>
        <v>0</v>
      </c>
      <c r="M107" s="37">
        <f t="shared" si="6"/>
        <v>0</v>
      </c>
      <c r="N107" s="37">
        <f t="shared" si="7"/>
        <v>0</v>
      </c>
      <c r="O107" s="38" t="s">
        <v>16</v>
      </c>
    </row>
    <row r="108" spans="1:15" ht="17.25" customHeight="1" x14ac:dyDescent="0.2">
      <c r="A108" s="8" t="s">
        <v>66</v>
      </c>
      <c r="B108" s="52"/>
      <c r="C108" s="52"/>
      <c r="D108" s="36"/>
      <c r="E108" s="36"/>
      <c r="F108" s="36"/>
      <c r="G108" s="36"/>
      <c r="H108" s="36"/>
      <c r="I108" s="39"/>
      <c r="J108" s="36"/>
      <c r="K108" s="36"/>
      <c r="L108" s="37">
        <f>((F108)/(E108+F108+(Jan!E108+Fev!E108+Mar!E108+Abr!E108+Mai!E108)))</f>
        <v>0</v>
      </c>
      <c r="M108" s="37">
        <f t="shared" si="6"/>
        <v>0</v>
      </c>
      <c r="N108" s="37">
        <f t="shared" si="7"/>
        <v>0</v>
      </c>
      <c r="O108" s="38" t="s">
        <v>16</v>
      </c>
    </row>
    <row r="109" spans="1:15" ht="21" customHeight="1" x14ac:dyDescent="0.2">
      <c r="A109" s="8" t="s">
        <v>67</v>
      </c>
      <c r="B109" s="52"/>
      <c r="C109" s="52"/>
      <c r="D109" s="36"/>
      <c r="E109" s="36"/>
      <c r="F109" s="36"/>
      <c r="G109" s="36"/>
      <c r="H109" s="36"/>
      <c r="I109" s="39"/>
      <c r="J109" s="39"/>
      <c r="K109" s="36"/>
      <c r="L109" s="37">
        <f>((F109)/(E109+F109+(Jan!E109+Fev!E109+Mar!E109+Abr!E109+Mai!E109)))</f>
        <v>0</v>
      </c>
      <c r="M109" s="37">
        <f t="shared" si="6"/>
        <v>0</v>
      </c>
      <c r="N109" s="37">
        <f t="shared" si="7"/>
        <v>0</v>
      </c>
      <c r="O109" s="38" t="s">
        <v>16</v>
      </c>
    </row>
    <row r="110" spans="1:15" ht="17.25" customHeight="1" x14ac:dyDescent="0.2">
      <c r="A110" s="8" t="s">
        <v>68</v>
      </c>
      <c r="B110" s="52"/>
      <c r="C110" s="52"/>
      <c r="D110" s="36"/>
      <c r="E110" s="36"/>
      <c r="F110" s="36"/>
      <c r="G110" s="36"/>
      <c r="H110" s="36"/>
      <c r="I110" s="39"/>
      <c r="J110" s="36"/>
      <c r="K110" s="36"/>
      <c r="L110" s="37">
        <f>((F110)/(E110+F110+(Jan!E110+Fev!E110+Mar!E110+Abr!E110+Mai!E110)))</f>
        <v>0</v>
      </c>
      <c r="M110" s="37">
        <f t="shared" si="6"/>
        <v>0</v>
      </c>
      <c r="N110" s="37">
        <f t="shared" si="7"/>
        <v>0</v>
      </c>
      <c r="O110" s="38" t="s">
        <v>16</v>
      </c>
    </row>
    <row r="111" spans="1:15" ht="12.75" customHeight="1" x14ac:dyDescent="0.2">
      <c r="A111" s="8" t="s">
        <v>69</v>
      </c>
      <c r="B111" s="54"/>
      <c r="C111" s="54"/>
      <c r="D111" s="36"/>
      <c r="E111" s="36"/>
      <c r="F111" s="36"/>
      <c r="G111" s="36"/>
      <c r="H111" s="36"/>
      <c r="I111" s="39"/>
      <c r="J111" s="36"/>
      <c r="K111" s="39"/>
      <c r="L111" s="37">
        <f>((F111)/(E111+F111+(Jan!E111+Fev!E111+Mar!E111+Abr!E111+Mai!E111)))</f>
        <v>0</v>
      </c>
      <c r="M111" s="37">
        <f t="shared" si="6"/>
        <v>0</v>
      </c>
      <c r="N111" s="37">
        <f t="shared" si="7"/>
        <v>0</v>
      </c>
      <c r="O111" s="38" t="s">
        <v>16</v>
      </c>
    </row>
    <row r="112" spans="1:15" ht="20.25" customHeight="1" x14ac:dyDescent="0.2">
      <c r="A112" s="8" t="s">
        <v>70</v>
      </c>
      <c r="B112" s="52"/>
      <c r="C112" s="52"/>
      <c r="D112" s="36"/>
      <c r="E112" s="36"/>
      <c r="F112" s="36"/>
      <c r="G112" s="36"/>
      <c r="H112" s="36"/>
      <c r="I112" s="39"/>
      <c r="J112" s="36"/>
      <c r="K112" s="36"/>
      <c r="L112" s="37">
        <f>((F112)/(E112+F112+(Jan!E112+Fev!E112+Mar!E112+Abr!E112+Mai!E112)))</f>
        <v>0</v>
      </c>
      <c r="M112" s="37">
        <f t="shared" si="6"/>
        <v>0</v>
      </c>
      <c r="N112" s="37">
        <f t="shared" si="7"/>
        <v>0</v>
      </c>
      <c r="O112" s="38" t="s">
        <v>16</v>
      </c>
    </row>
    <row r="113" spans="1:15" ht="12.75" customHeight="1" x14ac:dyDescent="0.2">
      <c r="A113" s="8" t="s">
        <v>71</v>
      </c>
      <c r="B113" s="52"/>
      <c r="C113" s="52"/>
      <c r="D113" s="36"/>
      <c r="E113" s="36"/>
      <c r="F113" s="36"/>
      <c r="G113" s="36"/>
      <c r="H113" s="36"/>
      <c r="I113" s="39"/>
      <c r="J113" s="36"/>
      <c r="K113" s="36"/>
      <c r="L113" s="37">
        <f>((F113)/(E113+F113+(Jan!E113+Fev!E113+Mar!E113+Abr!E113+Mai!E113)))</f>
        <v>0</v>
      </c>
      <c r="M113" s="37">
        <f t="shared" si="6"/>
        <v>0</v>
      </c>
      <c r="N113" s="37">
        <f t="shared" si="7"/>
        <v>0</v>
      </c>
      <c r="O113" s="38" t="s">
        <v>16</v>
      </c>
    </row>
    <row r="114" spans="1:15" ht="12.75" customHeight="1" x14ac:dyDescent="0.2">
      <c r="A114" s="8" t="s">
        <v>72</v>
      </c>
      <c r="B114" s="54"/>
      <c r="C114" s="54"/>
      <c r="D114" s="36"/>
      <c r="E114" s="36"/>
      <c r="F114" s="36"/>
      <c r="G114" s="36"/>
      <c r="H114" s="36"/>
      <c r="I114" s="39"/>
      <c r="J114" s="36"/>
      <c r="K114" s="36"/>
      <c r="L114" s="37">
        <f>((F114)/(E114+F114+(Jan!E114+Fev!E114+Mar!E114+Abr!E114+Mai!E114)))</f>
        <v>0</v>
      </c>
      <c r="M114" s="37">
        <f t="shared" si="6"/>
        <v>0</v>
      </c>
      <c r="N114" s="37">
        <f t="shared" si="7"/>
        <v>0</v>
      </c>
      <c r="O114" s="38" t="s">
        <v>16</v>
      </c>
    </row>
    <row r="115" spans="1:15" ht="17.25" customHeight="1" x14ac:dyDescent="0.2">
      <c r="A115" s="8" t="s">
        <v>73</v>
      </c>
      <c r="B115" s="54"/>
      <c r="C115" s="54"/>
      <c r="D115" s="36"/>
      <c r="E115" s="36"/>
      <c r="F115" s="36"/>
      <c r="G115" s="36"/>
      <c r="H115" s="39"/>
      <c r="I115" s="39"/>
      <c r="J115" s="36"/>
      <c r="K115" s="55"/>
      <c r="L115" s="37">
        <f>((F115)/(E115+F115+(Jan!E115+Fev!E115+Mar!E115+Abr!E115+Mai!E115)))</f>
        <v>0</v>
      </c>
      <c r="M115" s="37">
        <f t="shared" si="6"/>
        <v>0</v>
      </c>
      <c r="N115" s="37">
        <f t="shared" si="7"/>
        <v>0</v>
      </c>
      <c r="O115" s="38" t="s">
        <v>16</v>
      </c>
    </row>
    <row r="116" spans="1:15" ht="12.75" customHeight="1" x14ac:dyDescent="0.2">
      <c r="A116" s="8" t="s">
        <v>74</v>
      </c>
      <c r="B116" s="52"/>
      <c r="C116" s="54"/>
      <c r="D116" s="36"/>
      <c r="E116" s="36"/>
      <c r="F116" s="36"/>
      <c r="G116" s="36"/>
      <c r="H116" s="36"/>
      <c r="I116" s="39"/>
      <c r="J116" s="36"/>
      <c r="K116" s="55"/>
      <c r="L116" s="37">
        <f>((F116)/(E116+F116+(Jan!E116+Fev!E116+Mar!E116+Abr!E116+Mai!E116)))</f>
        <v>0</v>
      </c>
      <c r="M116" s="37">
        <f t="shared" si="6"/>
        <v>0</v>
      </c>
      <c r="N116" s="37">
        <f t="shared" si="7"/>
        <v>0</v>
      </c>
      <c r="O116" s="38" t="s">
        <v>16</v>
      </c>
    </row>
    <row r="117" spans="1:15" ht="12.75" customHeight="1" x14ac:dyDescent="0.2">
      <c r="A117" s="8" t="s">
        <v>75</v>
      </c>
      <c r="B117" s="52"/>
      <c r="C117" s="54"/>
      <c r="D117" s="36"/>
      <c r="E117" s="36"/>
      <c r="F117" s="36"/>
      <c r="G117" s="36"/>
      <c r="H117" s="36"/>
      <c r="I117" s="39"/>
      <c r="J117" s="36"/>
      <c r="K117" s="55"/>
      <c r="L117" s="37">
        <f>((F117)/(E117+F117+(Jan!E117+Fev!E117+Mar!E117+Abr!E117+Mai!E117)))</f>
        <v>0</v>
      </c>
      <c r="M117" s="37">
        <f t="shared" si="6"/>
        <v>0</v>
      </c>
      <c r="N117" s="37">
        <f t="shared" si="7"/>
        <v>0</v>
      </c>
      <c r="O117" s="38" t="s">
        <v>16</v>
      </c>
    </row>
    <row r="118" spans="1:15" ht="17.25" customHeight="1" x14ac:dyDescent="0.2">
      <c r="A118" s="8" t="s">
        <v>76</v>
      </c>
      <c r="B118" s="52"/>
      <c r="C118" s="52"/>
      <c r="D118" s="36"/>
      <c r="E118" s="36"/>
      <c r="F118" s="36"/>
      <c r="G118" s="36"/>
      <c r="H118" s="36"/>
      <c r="I118" s="36"/>
      <c r="J118" s="36"/>
      <c r="K118" s="55"/>
      <c r="L118" s="37">
        <f>((F118)/(E118+F118+(Jan!E118+Fev!E118+Mar!E118+Abr!E118+Mai!E118)))</f>
        <v>0</v>
      </c>
      <c r="M118" s="37">
        <f t="shared" si="6"/>
        <v>0</v>
      </c>
      <c r="N118" s="37">
        <f t="shared" si="7"/>
        <v>0</v>
      </c>
      <c r="O118" s="38">
        <f t="shared" ref="O118:O120" si="10">IF(J118=0,0%,I118/J118)</f>
        <v>0</v>
      </c>
    </row>
    <row r="119" spans="1:15" ht="17.25" customHeight="1" x14ac:dyDescent="0.2">
      <c r="A119" s="8" t="s">
        <v>77</v>
      </c>
      <c r="B119" s="52"/>
      <c r="C119" s="52"/>
      <c r="D119" s="36"/>
      <c r="E119" s="36"/>
      <c r="F119" s="36"/>
      <c r="G119" s="36"/>
      <c r="H119" s="36"/>
      <c r="I119" s="36"/>
      <c r="J119" s="36"/>
      <c r="K119" s="55"/>
      <c r="L119" s="37">
        <f>((F119)/(E119+F119+(Jan!E119+Fev!E119+Mar!E119+Abr!E119+Mai!E119)))</f>
        <v>0</v>
      </c>
      <c r="M119" s="37">
        <f t="shared" si="6"/>
        <v>0</v>
      </c>
      <c r="N119" s="37">
        <f t="shared" si="7"/>
        <v>0</v>
      </c>
      <c r="O119" s="38">
        <f t="shared" si="10"/>
        <v>0</v>
      </c>
    </row>
    <row r="120" spans="1:15" ht="17.25" customHeight="1" x14ac:dyDescent="0.2">
      <c r="A120" s="8" t="s">
        <v>78</v>
      </c>
      <c r="B120" s="52"/>
      <c r="C120" s="52"/>
      <c r="D120" s="36"/>
      <c r="E120" s="36"/>
      <c r="F120" s="36"/>
      <c r="G120" s="36"/>
      <c r="H120" s="36"/>
      <c r="I120" s="36"/>
      <c r="J120" s="36"/>
      <c r="K120" s="55"/>
      <c r="L120" s="37">
        <f>((F120)/(E120+F120+(Jan!E120+Fev!E120+Mar!E120+Abr!E120+Mai!E120)))</f>
        <v>0</v>
      </c>
      <c r="M120" s="37">
        <f t="shared" si="6"/>
        <v>0</v>
      </c>
      <c r="N120" s="37">
        <f t="shared" si="7"/>
        <v>0</v>
      </c>
      <c r="O120" s="38">
        <f t="shared" si="10"/>
        <v>0</v>
      </c>
    </row>
    <row r="121" spans="1:15" ht="17.25" customHeight="1" x14ac:dyDescent="0.2">
      <c r="A121" s="8" t="s">
        <v>79</v>
      </c>
      <c r="B121" s="52"/>
      <c r="C121" s="52"/>
      <c r="D121" s="36"/>
      <c r="E121" s="36"/>
      <c r="F121" s="36"/>
      <c r="G121" s="36"/>
      <c r="H121" s="36"/>
      <c r="I121" s="39"/>
      <c r="J121" s="36"/>
      <c r="K121" s="55"/>
      <c r="L121" s="37">
        <f>((F121)/(E121+F121+(Jan!E121+Fev!E121+Mar!E121+Abr!E121+Mai!E121)))</f>
        <v>0</v>
      </c>
      <c r="M121" s="37">
        <f t="shared" si="6"/>
        <v>0</v>
      </c>
      <c r="N121" s="37">
        <f t="shared" si="7"/>
        <v>0</v>
      </c>
      <c r="O121" s="38" t="s">
        <v>16</v>
      </c>
    </row>
    <row r="122" spans="1:15" ht="17.25" customHeight="1" x14ac:dyDescent="0.2">
      <c r="A122" s="14" t="s">
        <v>80</v>
      </c>
      <c r="B122" s="15">
        <f t="shared" ref="B122:K122" si="11">SUM(B58:B121)</f>
        <v>0</v>
      </c>
      <c r="C122" s="15">
        <f t="shared" si="11"/>
        <v>0</v>
      </c>
      <c r="D122" s="15">
        <f t="shared" si="11"/>
        <v>0</v>
      </c>
      <c r="E122" s="15">
        <f t="shared" si="11"/>
        <v>0</v>
      </c>
      <c r="F122" s="15">
        <f t="shared" si="11"/>
        <v>0</v>
      </c>
      <c r="G122" s="15">
        <f t="shared" si="11"/>
        <v>0</v>
      </c>
      <c r="H122" s="15">
        <f t="shared" si="11"/>
        <v>0</v>
      </c>
      <c r="I122" s="15">
        <f t="shared" si="11"/>
        <v>0</v>
      </c>
      <c r="J122" s="15">
        <f t="shared" si="11"/>
        <v>0</v>
      </c>
      <c r="K122" s="15">
        <f t="shared" si="11"/>
        <v>0</v>
      </c>
      <c r="L122" s="16">
        <f>((F122)/(E122+F122+(Jan!E122+Fev!E122+Mar!E122+Abr!E122+Mai!E122)))</f>
        <v>0</v>
      </c>
      <c r="M122" s="16">
        <f t="shared" si="6"/>
        <v>0</v>
      </c>
      <c r="N122" s="17">
        <f t="shared" si="7"/>
        <v>0</v>
      </c>
      <c r="O122" s="17">
        <f>IF(J122=0,0%,I122/J122)</f>
        <v>0</v>
      </c>
    </row>
    <row r="123" spans="1:15" ht="84.75" customHeight="1" x14ac:dyDescent="0.2">
      <c r="A123" s="4" t="s">
        <v>81</v>
      </c>
      <c r="B123" s="5" t="s">
        <v>1</v>
      </c>
      <c r="C123" s="5" t="s">
        <v>2</v>
      </c>
      <c r="D123" s="5" t="s">
        <v>3</v>
      </c>
      <c r="E123" s="5" t="s">
        <v>4</v>
      </c>
      <c r="F123" s="5" t="s">
        <v>5</v>
      </c>
      <c r="G123" s="5" t="s">
        <v>6</v>
      </c>
      <c r="H123" s="5" t="s">
        <v>7</v>
      </c>
      <c r="I123" s="5" t="s">
        <v>8</v>
      </c>
      <c r="J123" s="5" t="s">
        <v>9</v>
      </c>
      <c r="K123" s="5" t="s">
        <v>10</v>
      </c>
      <c r="L123" s="6" t="s">
        <v>11</v>
      </c>
      <c r="M123" s="6" t="s">
        <v>12</v>
      </c>
      <c r="N123" s="6" t="s">
        <v>13</v>
      </c>
      <c r="O123" s="7" t="s">
        <v>14</v>
      </c>
    </row>
    <row r="124" spans="1:15" ht="15.75" customHeight="1" x14ac:dyDescent="0.2">
      <c r="A124" s="8" t="s">
        <v>82</v>
      </c>
      <c r="B124" s="52"/>
      <c r="C124" s="52"/>
      <c r="D124" s="36"/>
      <c r="E124" s="36"/>
      <c r="F124" s="36"/>
      <c r="G124" s="36"/>
      <c r="H124" s="36"/>
      <c r="I124" s="36"/>
      <c r="J124" s="36"/>
      <c r="K124" s="36"/>
      <c r="L124" s="37">
        <f>((F124)/(E124+F124+(Jan!E124+Fev!E124+Mar!E124+Abr!E124+Mai!E124)))</f>
        <v>0</v>
      </c>
      <c r="M124" s="37">
        <f t="shared" ref="M124:M162" si="12">IF(D124=0,0%,(J124)/D124)</f>
        <v>0</v>
      </c>
      <c r="N124" s="37">
        <f t="shared" ref="N124:N162" si="13">IF(D124=0,0%,(E124)/D124)</f>
        <v>0</v>
      </c>
      <c r="O124" s="38">
        <f t="shared" ref="O124:O139" si="14">IF(J124=0,0%,I124/J124)</f>
        <v>0</v>
      </c>
    </row>
    <row r="125" spans="1:15" ht="15.75" customHeight="1" x14ac:dyDescent="0.2">
      <c r="A125" s="8" t="s">
        <v>83</v>
      </c>
      <c r="B125" s="52"/>
      <c r="C125" s="52"/>
      <c r="D125" s="36"/>
      <c r="E125" s="36"/>
      <c r="F125" s="36"/>
      <c r="G125" s="36"/>
      <c r="H125" s="36"/>
      <c r="I125" s="36"/>
      <c r="J125" s="36"/>
      <c r="K125" s="36"/>
      <c r="L125" s="37">
        <f>((F125)/(E125+F125+(Jan!E125+Fev!E125+Mar!E125+Abr!E125+Mai!E125)))</f>
        <v>0</v>
      </c>
      <c r="M125" s="37">
        <f t="shared" si="12"/>
        <v>0</v>
      </c>
      <c r="N125" s="37">
        <f t="shared" si="13"/>
        <v>0</v>
      </c>
      <c r="O125" s="38">
        <f t="shared" si="14"/>
        <v>0</v>
      </c>
    </row>
    <row r="126" spans="1:15" ht="15.75" customHeight="1" x14ac:dyDescent="0.2">
      <c r="A126" s="8" t="s">
        <v>84</v>
      </c>
      <c r="B126" s="54"/>
      <c r="C126" s="54"/>
      <c r="D126" s="36"/>
      <c r="E126" s="36"/>
      <c r="F126" s="36"/>
      <c r="G126" s="36"/>
      <c r="H126" s="36"/>
      <c r="I126" s="36"/>
      <c r="J126" s="36"/>
      <c r="K126" s="36"/>
      <c r="L126" s="37">
        <f>((F126)/(E126+F126+(Jan!E126+Fev!E126+Mar!E126+Abr!E126+Mai!E126)))</f>
        <v>0</v>
      </c>
      <c r="M126" s="37">
        <f t="shared" si="12"/>
        <v>0</v>
      </c>
      <c r="N126" s="37">
        <f t="shared" si="13"/>
        <v>0</v>
      </c>
      <c r="O126" s="38">
        <f t="shared" si="14"/>
        <v>0</v>
      </c>
    </row>
    <row r="127" spans="1:15" ht="15.75" customHeight="1" x14ac:dyDescent="0.2">
      <c r="A127" s="8" t="s">
        <v>85</v>
      </c>
      <c r="B127" s="54"/>
      <c r="C127" s="54"/>
      <c r="D127" s="36"/>
      <c r="E127" s="36"/>
      <c r="F127" s="36"/>
      <c r="G127" s="36"/>
      <c r="H127" s="36"/>
      <c r="I127" s="36"/>
      <c r="J127" s="36"/>
      <c r="K127" s="36"/>
      <c r="L127" s="37">
        <f>((F127)/(E127+F127+(Jan!E127+Fev!E127+Mar!E127+Abr!E127+Mai!E127)))</f>
        <v>0</v>
      </c>
      <c r="M127" s="37">
        <f t="shared" si="12"/>
        <v>0</v>
      </c>
      <c r="N127" s="37">
        <f t="shared" si="13"/>
        <v>0</v>
      </c>
      <c r="O127" s="38">
        <f t="shared" si="14"/>
        <v>0</v>
      </c>
    </row>
    <row r="128" spans="1:15" ht="15.75" customHeight="1" x14ac:dyDescent="0.2">
      <c r="A128" s="8" t="s">
        <v>86</v>
      </c>
      <c r="B128" s="52"/>
      <c r="C128" s="52"/>
      <c r="D128" s="36"/>
      <c r="E128" s="36"/>
      <c r="F128" s="36"/>
      <c r="G128" s="36"/>
      <c r="H128" s="36"/>
      <c r="I128" s="39"/>
      <c r="J128" s="36"/>
      <c r="K128" s="36"/>
      <c r="L128" s="37">
        <f>((F128)/(E128+F128+(Jan!E128+Fev!E128+Mar!E128+Abr!E128+Mai!E128)))</f>
        <v>0</v>
      </c>
      <c r="M128" s="37">
        <f t="shared" si="12"/>
        <v>0</v>
      </c>
      <c r="N128" s="37">
        <f t="shared" si="13"/>
        <v>0</v>
      </c>
      <c r="O128" s="38">
        <f t="shared" si="14"/>
        <v>0</v>
      </c>
    </row>
    <row r="129" spans="1:15" ht="15.75" customHeight="1" x14ac:dyDescent="0.2">
      <c r="A129" s="8" t="s">
        <v>87</v>
      </c>
      <c r="B129" s="52"/>
      <c r="C129" s="52"/>
      <c r="D129" s="36"/>
      <c r="E129" s="36"/>
      <c r="F129" s="36"/>
      <c r="G129" s="36"/>
      <c r="H129" s="36"/>
      <c r="I129" s="36"/>
      <c r="J129" s="36"/>
      <c r="K129" s="36"/>
      <c r="L129" s="37">
        <f>((F129)/(E129+F129+(Jan!E129+Fev!E129+Mar!E129+Abr!E129+Mai!E129)))</f>
        <v>0</v>
      </c>
      <c r="M129" s="37">
        <f t="shared" si="12"/>
        <v>0</v>
      </c>
      <c r="N129" s="37">
        <f t="shared" si="13"/>
        <v>0</v>
      </c>
      <c r="O129" s="38">
        <f t="shared" si="14"/>
        <v>0</v>
      </c>
    </row>
    <row r="130" spans="1:15" ht="15.75" customHeight="1" x14ac:dyDescent="0.2">
      <c r="A130" s="8" t="s">
        <v>88</v>
      </c>
      <c r="B130" s="52"/>
      <c r="C130" s="52"/>
      <c r="D130" s="36"/>
      <c r="E130" s="36"/>
      <c r="F130" s="36"/>
      <c r="G130" s="36"/>
      <c r="H130" s="36"/>
      <c r="I130" s="36"/>
      <c r="J130" s="36"/>
      <c r="K130" s="36"/>
      <c r="L130" s="37">
        <f>((F130)/(E130+F130+(Jan!E130+Fev!E130+Mar!E130+Abr!E130+Mai!E130)))</f>
        <v>0</v>
      </c>
      <c r="M130" s="37">
        <f t="shared" si="12"/>
        <v>0</v>
      </c>
      <c r="N130" s="37">
        <f t="shared" si="13"/>
        <v>0</v>
      </c>
      <c r="O130" s="38">
        <f t="shared" si="14"/>
        <v>0</v>
      </c>
    </row>
    <row r="131" spans="1:15" ht="15.75" customHeight="1" x14ac:dyDescent="0.2">
      <c r="A131" s="8" t="s">
        <v>89</v>
      </c>
      <c r="B131" s="52"/>
      <c r="C131" s="52"/>
      <c r="D131" s="36"/>
      <c r="E131" s="36"/>
      <c r="F131" s="36"/>
      <c r="G131" s="36"/>
      <c r="H131" s="36"/>
      <c r="I131" s="36"/>
      <c r="J131" s="36"/>
      <c r="K131" s="36"/>
      <c r="L131" s="37">
        <f>((F131)/(E131+F131+(Jan!E131+Fev!E131+Mar!E131+Abr!E131+Mai!E131)))</f>
        <v>0</v>
      </c>
      <c r="M131" s="37">
        <f t="shared" si="12"/>
        <v>0</v>
      </c>
      <c r="N131" s="37">
        <f t="shared" si="13"/>
        <v>0</v>
      </c>
      <c r="O131" s="38">
        <f t="shared" si="14"/>
        <v>0</v>
      </c>
    </row>
    <row r="132" spans="1:15" ht="15.75" customHeight="1" x14ac:dyDescent="0.2">
      <c r="A132" s="8" t="s">
        <v>90</v>
      </c>
      <c r="B132" s="52"/>
      <c r="C132" s="52"/>
      <c r="D132" s="36"/>
      <c r="E132" s="36"/>
      <c r="F132" s="36"/>
      <c r="G132" s="36"/>
      <c r="H132" s="36"/>
      <c r="I132" s="36"/>
      <c r="J132" s="36"/>
      <c r="K132" s="36"/>
      <c r="L132" s="37">
        <f>((F132)/(E132+F132+(Jan!E132+Fev!E132+Mar!E132+Abr!E132+Mai!E132)))</f>
        <v>0</v>
      </c>
      <c r="M132" s="37">
        <f t="shared" si="12"/>
        <v>0</v>
      </c>
      <c r="N132" s="37">
        <f t="shared" si="13"/>
        <v>0</v>
      </c>
      <c r="O132" s="38">
        <f t="shared" si="14"/>
        <v>0</v>
      </c>
    </row>
    <row r="133" spans="1:15" ht="18.75" customHeight="1" x14ac:dyDescent="0.2">
      <c r="A133" s="8" t="s">
        <v>91</v>
      </c>
      <c r="B133" s="52"/>
      <c r="C133" s="52"/>
      <c r="D133" s="36"/>
      <c r="E133" s="36"/>
      <c r="F133" s="36"/>
      <c r="G133" s="36"/>
      <c r="H133" s="36"/>
      <c r="I133" s="39"/>
      <c r="J133" s="36"/>
      <c r="K133" s="36"/>
      <c r="L133" s="37">
        <f>((F133)/(E133+F133+(Jan!E133+Fev!E133+Mar!E133+Abr!E133+Mai!E133)))</f>
        <v>0</v>
      </c>
      <c r="M133" s="37">
        <f t="shared" si="12"/>
        <v>0</v>
      </c>
      <c r="N133" s="37">
        <f t="shared" si="13"/>
        <v>0</v>
      </c>
      <c r="O133" s="38">
        <f t="shared" si="14"/>
        <v>0</v>
      </c>
    </row>
    <row r="134" spans="1:15" ht="18.75" customHeight="1" x14ac:dyDescent="0.2">
      <c r="A134" s="8" t="s">
        <v>92</v>
      </c>
      <c r="B134" s="52"/>
      <c r="C134" s="52"/>
      <c r="D134" s="36"/>
      <c r="E134" s="36"/>
      <c r="F134" s="36"/>
      <c r="G134" s="36"/>
      <c r="H134" s="36"/>
      <c r="I134" s="36"/>
      <c r="J134" s="36"/>
      <c r="K134" s="36"/>
      <c r="L134" s="37">
        <f>((F134)/(E134+F134+(Jan!E134+Fev!E134+Mar!E134+Abr!E134+Mai!E134)))</f>
        <v>0</v>
      </c>
      <c r="M134" s="37">
        <f t="shared" si="12"/>
        <v>0</v>
      </c>
      <c r="N134" s="37">
        <f t="shared" si="13"/>
        <v>0</v>
      </c>
      <c r="O134" s="38">
        <f t="shared" si="14"/>
        <v>0</v>
      </c>
    </row>
    <row r="135" spans="1:15" ht="18.75" customHeight="1" x14ac:dyDescent="0.2">
      <c r="A135" s="8" t="s">
        <v>93</v>
      </c>
      <c r="B135" s="52"/>
      <c r="C135" s="52"/>
      <c r="D135" s="36"/>
      <c r="E135" s="36"/>
      <c r="F135" s="36"/>
      <c r="G135" s="36"/>
      <c r="H135" s="36"/>
      <c r="I135" s="36"/>
      <c r="J135" s="36"/>
      <c r="K135" s="36"/>
      <c r="L135" s="37">
        <f>((F135)/(E135+F135+(Jan!E135+Fev!E135+Mar!E135+Abr!E135+Mai!E135)))</f>
        <v>0</v>
      </c>
      <c r="M135" s="37">
        <f t="shared" si="12"/>
        <v>0</v>
      </c>
      <c r="N135" s="37">
        <f t="shared" si="13"/>
        <v>0</v>
      </c>
      <c r="O135" s="38">
        <f t="shared" si="14"/>
        <v>0</v>
      </c>
    </row>
    <row r="136" spans="1:15" ht="15.75" customHeight="1" x14ac:dyDescent="0.2">
      <c r="A136" s="8" t="s">
        <v>94</v>
      </c>
      <c r="B136" s="52"/>
      <c r="C136" s="52"/>
      <c r="D136" s="36"/>
      <c r="E136" s="36"/>
      <c r="F136" s="36"/>
      <c r="G136" s="36"/>
      <c r="H136" s="36"/>
      <c r="I136" s="36"/>
      <c r="J136" s="36"/>
      <c r="K136" s="36"/>
      <c r="L136" s="37">
        <f>((F136)/(E136+F136+(Jan!E136+Fev!E136+Mar!E136+Abr!E136+Mai!E136)))</f>
        <v>0</v>
      </c>
      <c r="M136" s="37">
        <f t="shared" si="12"/>
        <v>0</v>
      </c>
      <c r="N136" s="37">
        <f t="shared" si="13"/>
        <v>0</v>
      </c>
      <c r="O136" s="38">
        <f t="shared" si="14"/>
        <v>0</v>
      </c>
    </row>
    <row r="137" spans="1:15" ht="21.75" customHeight="1" x14ac:dyDescent="0.2">
      <c r="A137" s="8" t="s">
        <v>95</v>
      </c>
      <c r="B137" s="52"/>
      <c r="C137" s="52"/>
      <c r="D137" s="36"/>
      <c r="E137" s="36"/>
      <c r="F137" s="36"/>
      <c r="G137" s="36"/>
      <c r="H137" s="36"/>
      <c r="I137" s="36"/>
      <c r="J137" s="36"/>
      <c r="K137" s="36"/>
      <c r="L137" s="37">
        <f>((F137)/(E137+F137+(Jan!E137+Fev!E137+Mar!E137+Abr!E137+Mai!E137)))</f>
        <v>0</v>
      </c>
      <c r="M137" s="37">
        <f t="shared" si="12"/>
        <v>0</v>
      </c>
      <c r="N137" s="37">
        <f t="shared" si="13"/>
        <v>0</v>
      </c>
      <c r="O137" s="38">
        <f t="shared" si="14"/>
        <v>0</v>
      </c>
    </row>
    <row r="138" spans="1:15" ht="12.75" customHeight="1" x14ac:dyDescent="0.2">
      <c r="A138" s="8" t="s">
        <v>96</v>
      </c>
      <c r="B138" s="52"/>
      <c r="C138" s="52"/>
      <c r="D138" s="36"/>
      <c r="E138" s="36"/>
      <c r="F138" s="36"/>
      <c r="G138" s="36"/>
      <c r="H138" s="36"/>
      <c r="I138" s="39"/>
      <c r="J138" s="36"/>
      <c r="K138" s="36"/>
      <c r="L138" s="37">
        <f>((F138)/(E138+F138+(Jan!E138+Fev!E138+Mar!E138+Abr!E138+Mai!E138)))</f>
        <v>0</v>
      </c>
      <c r="M138" s="37">
        <f t="shared" si="12"/>
        <v>0</v>
      </c>
      <c r="N138" s="37">
        <f t="shared" si="13"/>
        <v>0</v>
      </c>
      <c r="O138" s="38">
        <f t="shared" si="14"/>
        <v>0</v>
      </c>
    </row>
    <row r="139" spans="1:15" ht="12.75" customHeight="1" x14ac:dyDescent="0.2">
      <c r="A139" s="8" t="s">
        <v>97</v>
      </c>
      <c r="B139" s="52"/>
      <c r="C139" s="52"/>
      <c r="D139" s="36"/>
      <c r="E139" s="36"/>
      <c r="F139" s="36"/>
      <c r="G139" s="36"/>
      <c r="H139" s="36"/>
      <c r="I139" s="36"/>
      <c r="J139" s="36"/>
      <c r="K139" s="36"/>
      <c r="L139" s="37">
        <f>((F139)/(E139+F139+(Jan!E139+Fev!E139+Mar!E139+Abr!E139+Mai!E139)))</f>
        <v>0</v>
      </c>
      <c r="M139" s="37">
        <f t="shared" si="12"/>
        <v>0</v>
      </c>
      <c r="N139" s="37">
        <f t="shared" si="13"/>
        <v>0</v>
      </c>
      <c r="O139" s="38">
        <f t="shared" si="14"/>
        <v>0</v>
      </c>
    </row>
    <row r="140" spans="1:15" ht="12.75" customHeight="1" x14ac:dyDescent="0.2">
      <c r="A140" s="8" t="s">
        <v>98</v>
      </c>
      <c r="B140" s="52"/>
      <c r="C140" s="52"/>
      <c r="D140" s="36"/>
      <c r="E140" s="36"/>
      <c r="F140" s="36"/>
      <c r="G140" s="36"/>
      <c r="H140" s="36"/>
      <c r="I140" s="39"/>
      <c r="J140" s="36"/>
      <c r="K140" s="36"/>
      <c r="L140" s="37">
        <f>((F140)/(E140+F140+(Jan!E140+Fev!E140+Mar!E140+Abr!E140+Mai!E140)))</f>
        <v>0</v>
      </c>
      <c r="M140" s="37">
        <f t="shared" si="12"/>
        <v>0</v>
      </c>
      <c r="N140" s="37">
        <f t="shared" si="13"/>
        <v>0</v>
      </c>
      <c r="O140" s="38" t="s">
        <v>16</v>
      </c>
    </row>
    <row r="141" spans="1:15" ht="15.75" customHeight="1" x14ac:dyDescent="0.2">
      <c r="A141" s="8" t="s">
        <v>99</v>
      </c>
      <c r="B141" s="52"/>
      <c r="C141" s="52"/>
      <c r="D141" s="36"/>
      <c r="E141" s="36"/>
      <c r="F141" s="36"/>
      <c r="G141" s="36"/>
      <c r="H141" s="36"/>
      <c r="I141" s="36"/>
      <c r="J141" s="36"/>
      <c r="K141" s="36"/>
      <c r="L141" s="37">
        <f>((F141)/(E141+F141+(Jan!E141+Fev!E141+Mar!E141+Abr!E141+Mai!E141)))</f>
        <v>0</v>
      </c>
      <c r="M141" s="37">
        <f t="shared" si="12"/>
        <v>0</v>
      </c>
      <c r="N141" s="37">
        <f t="shared" si="13"/>
        <v>0</v>
      </c>
      <c r="O141" s="38">
        <f t="shared" ref="O141:O146" si="15">IF(J141=0,0%,I141/J141)</f>
        <v>0</v>
      </c>
    </row>
    <row r="142" spans="1:15" ht="15.75" customHeight="1" x14ac:dyDescent="0.2">
      <c r="A142" s="8" t="s">
        <v>100</v>
      </c>
      <c r="B142" s="52"/>
      <c r="C142" s="52"/>
      <c r="D142" s="36"/>
      <c r="E142" s="36"/>
      <c r="F142" s="36"/>
      <c r="G142" s="36"/>
      <c r="H142" s="36"/>
      <c r="I142" s="36"/>
      <c r="J142" s="36"/>
      <c r="K142" s="36"/>
      <c r="L142" s="37">
        <f>((F142)/(E142+F142+(Jan!E142+Fev!E142+Mar!E142+Abr!E142+Mai!E142)))</f>
        <v>0</v>
      </c>
      <c r="M142" s="37">
        <f t="shared" si="12"/>
        <v>0</v>
      </c>
      <c r="N142" s="37">
        <f t="shared" si="13"/>
        <v>0</v>
      </c>
      <c r="O142" s="38">
        <f t="shared" si="15"/>
        <v>0</v>
      </c>
    </row>
    <row r="143" spans="1:15" ht="15.75" customHeight="1" x14ac:dyDescent="0.2">
      <c r="A143" s="8" t="s">
        <v>101</v>
      </c>
      <c r="B143" s="52"/>
      <c r="C143" s="54"/>
      <c r="D143" s="36"/>
      <c r="E143" s="36"/>
      <c r="F143" s="36"/>
      <c r="G143" s="36"/>
      <c r="H143" s="36"/>
      <c r="I143" s="36"/>
      <c r="J143" s="36"/>
      <c r="K143" s="36"/>
      <c r="L143" s="37">
        <f>((F143)/(E143+F143+(Jan!E143+Fev!E143+Mar!E143+Abr!E143+Mai!E143)))</f>
        <v>0</v>
      </c>
      <c r="M143" s="37">
        <f t="shared" si="12"/>
        <v>0</v>
      </c>
      <c r="N143" s="37">
        <f t="shared" si="13"/>
        <v>0</v>
      </c>
      <c r="O143" s="38">
        <f t="shared" si="15"/>
        <v>0</v>
      </c>
    </row>
    <row r="144" spans="1:15" ht="15.75" customHeight="1" x14ac:dyDescent="0.2">
      <c r="A144" s="8" t="s">
        <v>102</v>
      </c>
      <c r="B144" s="52"/>
      <c r="C144" s="52"/>
      <c r="D144" s="36"/>
      <c r="E144" s="36"/>
      <c r="F144" s="36"/>
      <c r="G144" s="36"/>
      <c r="H144" s="36"/>
      <c r="I144" s="36"/>
      <c r="J144" s="36"/>
      <c r="K144" s="36"/>
      <c r="L144" s="37">
        <f>((F144)/(E144+F144+(Jan!E144+Fev!E144+Mar!E144+Abr!E144+Mai!E144)))</f>
        <v>0</v>
      </c>
      <c r="M144" s="37">
        <f t="shared" si="12"/>
        <v>0</v>
      </c>
      <c r="N144" s="37">
        <f t="shared" si="13"/>
        <v>0</v>
      </c>
      <c r="O144" s="38">
        <f t="shared" si="15"/>
        <v>0</v>
      </c>
    </row>
    <row r="145" spans="1:15" ht="15.75" customHeight="1" x14ac:dyDescent="0.2">
      <c r="A145" s="8" t="s">
        <v>103</v>
      </c>
      <c r="B145" s="52"/>
      <c r="C145" s="52"/>
      <c r="D145" s="36"/>
      <c r="E145" s="36"/>
      <c r="F145" s="36"/>
      <c r="G145" s="36"/>
      <c r="H145" s="36"/>
      <c r="I145" s="39"/>
      <c r="J145" s="36"/>
      <c r="K145" s="36"/>
      <c r="L145" s="37">
        <f>((F145)/(E145+F145+(Jan!E145+Fev!E145+Mar!E145+Abr!E145+Mai!E145)))</f>
        <v>0</v>
      </c>
      <c r="M145" s="37">
        <f t="shared" si="12"/>
        <v>0</v>
      </c>
      <c r="N145" s="37">
        <f t="shared" si="13"/>
        <v>0</v>
      </c>
      <c r="O145" s="38">
        <f t="shared" si="15"/>
        <v>0</v>
      </c>
    </row>
    <row r="146" spans="1:15" ht="15.75" customHeight="1" x14ac:dyDescent="0.2">
      <c r="A146" s="8" t="s">
        <v>104</v>
      </c>
      <c r="B146" s="52"/>
      <c r="C146" s="52"/>
      <c r="D146" s="36"/>
      <c r="E146" s="36"/>
      <c r="F146" s="36"/>
      <c r="G146" s="36"/>
      <c r="H146" s="36"/>
      <c r="I146" s="36"/>
      <c r="J146" s="36"/>
      <c r="K146" s="36"/>
      <c r="L146" s="37">
        <f>((F146)/(E146+F146+(Jan!E146+Fev!E146+Mar!E146+Abr!E146+Mai!E146)))</f>
        <v>0</v>
      </c>
      <c r="M146" s="37">
        <f t="shared" si="12"/>
        <v>0</v>
      </c>
      <c r="N146" s="37">
        <f t="shared" si="13"/>
        <v>0</v>
      </c>
      <c r="O146" s="38">
        <f t="shared" si="15"/>
        <v>0</v>
      </c>
    </row>
    <row r="147" spans="1:15" ht="15.75" customHeight="1" x14ac:dyDescent="0.2">
      <c r="A147" s="8" t="s">
        <v>105</v>
      </c>
      <c r="B147" s="52"/>
      <c r="C147" s="52"/>
      <c r="D147" s="36"/>
      <c r="E147" s="36"/>
      <c r="F147" s="36"/>
      <c r="G147" s="36"/>
      <c r="H147" s="36"/>
      <c r="I147" s="39"/>
      <c r="J147" s="36"/>
      <c r="K147" s="36"/>
      <c r="L147" s="37">
        <f>((F147)/(E147+F147+(Jan!E147+Fev!E147+Mar!E147+Abr!E147+Mai!E147)))</f>
        <v>0</v>
      </c>
      <c r="M147" s="37">
        <f t="shared" si="12"/>
        <v>0</v>
      </c>
      <c r="N147" s="37">
        <f t="shared" si="13"/>
        <v>0</v>
      </c>
      <c r="O147" s="38" t="s">
        <v>16</v>
      </c>
    </row>
    <row r="148" spans="1:15" ht="21" customHeight="1" x14ac:dyDescent="0.2">
      <c r="A148" s="8" t="s">
        <v>106</v>
      </c>
      <c r="B148" s="54"/>
      <c r="C148" s="54"/>
      <c r="D148" s="36"/>
      <c r="E148" s="36"/>
      <c r="F148" s="36"/>
      <c r="G148" s="36"/>
      <c r="H148" s="36"/>
      <c r="I148" s="36"/>
      <c r="J148" s="36"/>
      <c r="K148" s="39"/>
      <c r="L148" s="37">
        <f>((F148)/(E148+F148+(Jan!E148+Fev!E148+Mar!E148+Abr!E148+Mai!E148)))</f>
        <v>0</v>
      </c>
      <c r="M148" s="37">
        <f t="shared" si="12"/>
        <v>0</v>
      </c>
      <c r="N148" s="37">
        <f t="shared" si="13"/>
        <v>0</v>
      </c>
      <c r="O148" s="38">
        <f t="shared" ref="O148:O149" si="16">IF(J148=0,0%,I148/J148)</f>
        <v>0</v>
      </c>
    </row>
    <row r="149" spans="1:15" ht="20.25" customHeight="1" x14ac:dyDescent="0.2">
      <c r="A149" s="8" t="s">
        <v>107</v>
      </c>
      <c r="B149" s="54"/>
      <c r="C149" s="54"/>
      <c r="D149" s="36"/>
      <c r="E149" s="36"/>
      <c r="F149" s="36"/>
      <c r="G149" s="36"/>
      <c r="H149" s="36"/>
      <c r="I149" s="39"/>
      <c r="J149" s="36"/>
      <c r="K149" s="36"/>
      <c r="L149" s="37">
        <f>((F149)/(E149+F149+(Jan!E149+Fev!E149+Mar!E149+Abr!E149+Mai!E149)))</f>
        <v>0</v>
      </c>
      <c r="M149" s="37">
        <f t="shared" si="12"/>
        <v>0</v>
      </c>
      <c r="N149" s="37">
        <f t="shared" si="13"/>
        <v>0</v>
      </c>
      <c r="O149" s="38">
        <f t="shared" si="16"/>
        <v>0</v>
      </c>
    </row>
    <row r="150" spans="1:15" ht="21" customHeight="1" x14ac:dyDescent="0.2">
      <c r="A150" s="8" t="s">
        <v>108</v>
      </c>
      <c r="B150" s="54"/>
      <c r="C150" s="54"/>
      <c r="D150" s="36"/>
      <c r="E150" s="36"/>
      <c r="F150" s="36"/>
      <c r="G150" s="36"/>
      <c r="H150" s="36"/>
      <c r="I150" s="39"/>
      <c r="J150" s="36"/>
      <c r="K150" s="36"/>
      <c r="L150" s="37">
        <f>((F150)/(E150+F150+(Jan!E150+Fev!E150+Mar!E150+Abr!E150+Mai!E150)))</f>
        <v>0</v>
      </c>
      <c r="M150" s="37">
        <f t="shared" si="12"/>
        <v>0</v>
      </c>
      <c r="N150" s="37">
        <f t="shared" si="13"/>
        <v>0</v>
      </c>
      <c r="O150" s="38" t="s">
        <v>16</v>
      </c>
    </row>
    <row r="151" spans="1:15" ht="15.75" customHeight="1" x14ac:dyDescent="0.2">
      <c r="A151" s="8" t="s">
        <v>109</v>
      </c>
      <c r="B151" s="52"/>
      <c r="C151" s="52"/>
      <c r="D151" s="36"/>
      <c r="E151" s="36"/>
      <c r="F151" s="36"/>
      <c r="G151" s="36"/>
      <c r="H151" s="36"/>
      <c r="I151" s="36"/>
      <c r="J151" s="36"/>
      <c r="K151" s="36"/>
      <c r="L151" s="37">
        <f>((F151)/(E151+F151+(Jan!E151+Fev!E151+Mar!E151+Abr!E151+Mai!E151)))</f>
        <v>0</v>
      </c>
      <c r="M151" s="37">
        <f t="shared" si="12"/>
        <v>0</v>
      </c>
      <c r="N151" s="37">
        <f t="shared" si="13"/>
        <v>0</v>
      </c>
      <c r="O151" s="38">
        <f t="shared" ref="O151:O156" si="17">IF(J151=0,0%,I151/J151)</f>
        <v>0</v>
      </c>
    </row>
    <row r="152" spans="1:15" ht="15.75" customHeight="1" x14ac:dyDescent="0.2">
      <c r="A152" s="8" t="s">
        <v>110</v>
      </c>
      <c r="B152" s="52"/>
      <c r="C152" s="52"/>
      <c r="D152" s="36"/>
      <c r="E152" s="36"/>
      <c r="F152" s="36"/>
      <c r="G152" s="36"/>
      <c r="H152" s="36"/>
      <c r="I152" s="36"/>
      <c r="J152" s="36"/>
      <c r="K152" s="36"/>
      <c r="L152" s="37">
        <f>((F152)/(E152+F152+(Jan!E152+Fev!E152+Mar!E152+Abr!E152+Mai!E152)))</f>
        <v>0</v>
      </c>
      <c r="M152" s="37">
        <f t="shared" si="12"/>
        <v>0</v>
      </c>
      <c r="N152" s="37">
        <f t="shared" si="13"/>
        <v>0</v>
      </c>
      <c r="O152" s="38">
        <f t="shared" si="17"/>
        <v>0</v>
      </c>
    </row>
    <row r="153" spans="1:15" ht="15.75" customHeight="1" x14ac:dyDescent="0.2">
      <c r="A153" s="8" t="s">
        <v>111</v>
      </c>
      <c r="B153" s="52"/>
      <c r="C153" s="52"/>
      <c r="D153" s="36"/>
      <c r="E153" s="36"/>
      <c r="F153" s="36"/>
      <c r="G153" s="36"/>
      <c r="H153" s="36"/>
      <c r="I153" s="36"/>
      <c r="J153" s="36"/>
      <c r="K153" s="36"/>
      <c r="L153" s="37">
        <f>((F153)/(E153+F153+(Jan!E153+Fev!E153+Mar!E153+Abr!E153+Mai!E153)))</f>
        <v>0</v>
      </c>
      <c r="M153" s="37">
        <f t="shared" si="12"/>
        <v>0</v>
      </c>
      <c r="N153" s="37">
        <f t="shared" si="13"/>
        <v>0</v>
      </c>
      <c r="O153" s="38">
        <f t="shared" si="17"/>
        <v>0</v>
      </c>
    </row>
    <row r="154" spans="1:15" ht="24.75" customHeight="1" x14ac:dyDescent="0.2">
      <c r="A154" s="8" t="s">
        <v>112</v>
      </c>
      <c r="B154" s="52"/>
      <c r="C154" s="52"/>
      <c r="D154" s="36"/>
      <c r="E154" s="36"/>
      <c r="F154" s="36"/>
      <c r="G154" s="36"/>
      <c r="H154" s="36"/>
      <c r="I154" s="36"/>
      <c r="J154" s="36"/>
      <c r="K154" s="36"/>
      <c r="L154" s="37">
        <f>((F154)/(E154+F154+(Jan!E154+Fev!E154+Mar!E154+Abr!E154+Mai!E154)))</f>
        <v>0</v>
      </c>
      <c r="M154" s="37">
        <f t="shared" si="12"/>
        <v>0</v>
      </c>
      <c r="N154" s="37">
        <f t="shared" si="13"/>
        <v>0</v>
      </c>
      <c r="O154" s="38">
        <f t="shared" si="17"/>
        <v>0</v>
      </c>
    </row>
    <row r="155" spans="1:15" ht="24.75" customHeight="1" x14ac:dyDescent="0.2">
      <c r="A155" s="8" t="s">
        <v>113</v>
      </c>
      <c r="B155" s="52"/>
      <c r="C155" s="52"/>
      <c r="D155" s="36"/>
      <c r="E155" s="36"/>
      <c r="F155" s="36"/>
      <c r="G155" s="36"/>
      <c r="H155" s="36"/>
      <c r="I155" s="36"/>
      <c r="J155" s="36"/>
      <c r="K155" s="36"/>
      <c r="L155" s="37">
        <f>((F155)/(E155+F155+(Jan!E155+Fev!E155+Mar!E155+Abr!E155+Mai!E155)))</f>
        <v>0</v>
      </c>
      <c r="M155" s="37">
        <f t="shared" si="12"/>
        <v>0</v>
      </c>
      <c r="N155" s="37">
        <f t="shared" si="13"/>
        <v>0</v>
      </c>
      <c r="O155" s="38">
        <f t="shared" si="17"/>
        <v>0</v>
      </c>
    </row>
    <row r="156" spans="1:15" ht="24.75" customHeight="1" x14ac:dyDescent="0.2">
      <c r="A156" s="8" t="s">
        <v>114</v>
      </c>
      <c r="B156" s="52"/>
      <c r="C156" s="52"/>
      <c r="D156" s="36"/>
      <c r="E156" s="36"/>
      <c r="F156" s="36"/>
      <c r="G156" s="36"/>
      <c r="H156" s="36"/>
      <c r="I156" s="36"/>
      <c r="J156" s="36"/>
      <c r="K156" s="39"/>
      <c r="L156" s="37">
        <f>((F156)/(E156+F156+(Jan!E156+Fev!E156+Mar!E156+Abr!E156+Mai!E156)))</f>
        <v>0</v>
      </c>
      <c r="M156" s="37">
        <f t="shared" si="12"/>
        <v>0</v>
      </c>
      <c r="N156" s="37">
        <f t="shared" si="13"/>
        <v>0</v>
      </c>
      <c r="O156" s="38">
        <f t="shared" si="17"/>
        <v>0</v>
      </c>
    </row>
    <row r="157" spans="1:15" ht="12.75" customHeight="1" x14ac:dyDescent="0.2">
      <c r="A157" s="8" t="s">
        <v>115</v>
      </c>
      <c r="B157" s="52"/>
      <c r="C157" s="52"/>
      <c r="D157" s="36"/>
      <c r="E157" s="36"/>
      <c r="F157" s="36"/>
      <c r="G157" s="36"/>
      <c r="H157" s="36"/>
      <c r="I157" s="39"/>
      <c r="J157" s="36"/>
      <c r="K157" s="39"/>
      <c r="L157" s="37">
        <f>((F157)/(E157+F157+(Jan!E157+Fev!E157+Mar!E157+Abr!E157+Mai!E157)))</f>
        <v>0</v>
      </c>
      <c r="M157" s="37">
        <f t="shared" si="12"/>
        <v>0</v>
      </c>
      <c r="N157" s="37">
        <f t="shared" si="13"/>
        <v>0</v>
      </c>
      <c r="O157" s="38" t="s">
        <v>16</v>
      </c>
    </row>
    <row r="158" spans="1:15" ht="22.5" customHeight="1" x14ac:dyDescent="0.2">
      <c r="A158" s="8" t="s">
        <v>116</v>
      </c>
      <c r="B158" s="52"/>
      <c r="C158" s="52"/>
      <c r="D158" s="36"/>
      <c r="E158" s="36"/>
      <c r="F158" s="36"/>
      <c r="G158" s="36"/>
      <c r="H158" s="36"/>
      <c r="I158" s="39"/>
      <c r="J158" s="36"/>
      <c r="K158" s="36"/>
      <c r="L158" s="37">
        <f>((F158)/(E158+F158+(Jan!E158+Fev!E158+Mar!E158+Abr!E158+Mai!E158)))</f>
        <v>0</v>
      </c>
      <c r="M158" s="37">
        <f t="shared" si="12"/>
        <v>0</v>
      </c>
      <c r="N158" s="37">
        <f t="shared" si="13"/>
        <v>0</v>
      </c>
      <c r="O158" s="38">
        <f t="shared" ref="O158:O159" si="18">IF(J158=0,0%,I158/J158)</f>
        <v>0</v>
      </c>
    </row>
    <row r="159" spans="1:15" ht="24.75" customHeight="1" x14ac:dyDescent="0.2">
      <c r="A159" s="8" t="s">
        <v>117</v>
      </c>
      <c r="B159" s="52"/>
      <c r="C159" s="52"/>
      <c r="D159" s="36"/>
      <c r="E159" s="36"/>
      <c r="F159" s="36"/>
      <c r="G159" s="36"/>
      <c r="H159" s="36"/>
      <c r="I159" s="36"/>
      <c r="J159" s="36"/>
      <c r="K159" s="36"/>
      <c r="L159" s="37">
        <f>((F159)/(E159+F159+(Jan!E159+Fev!E159+Mar!E159+Abr!E159+Mai!E159)))</f>
        <v>0</v>
      </c>
      <c r="M159" s="37">
        <f t="shared" si="12"/>
        <v>0</v>
      </c>
      <c r="N159" s="37">
        <f t="shared" si="13"/>
        <v>0</v>
      </c>
      <c r="O159" s="38">
        <f t="shared" si="18"/>
        <v>0</v>
      </c>
    </row>
    <row r="160" spans="1:15" ht="21" customHeight="1" x14ac:dyDescent="0.2">
      <c r="A160" s="8" t="s">
        <v>118</v>
      </c>
      <c r="B160" s="52"/>
      <c r="C160" s="52"/>
      <c r="D160" s="36"/>
      <c r="E160" s="36"/>
      <c r="F160" s="36"/>
      <c r="G160" s="36"/>
      <c r="H160" s="36"/>
      <c r="I160" s="39"/>
      <c r="J160" s="36"/>
      <c r="K160" s="36"/>
      <c r="L160" s="37">
        <f>((F160)/(E160+F160+(Jan!E160+Fev!E160+Mar!E160+Abr!E160+Mai!E160)))</f>
        <v>0</v>
      </c>
      <c r="M160" s="37">
        <f t="shared" si="12"/>
        <v>0</v>
      </c>
      <c r="N160" s="37">
        <f t="shared" si="13"/>
        <v>0</v>
      </c>
      <c r="O160" s="38" t="s">
        <v>16</v>
      </c>
    </row>
    <row r="161" spans="1:15" ht="15.75" customHeight="1" x14ac:dyDescent="0.2">
      <c r="A161" s="8" t="s">
        <v>119</v>
      </c>
      <c r="B161" s="52"/>
      <c r="C161" s="52"/>
      <c r="D161" s="36"/>
      <c r="E161" s="36"/>
      <c r="F161" s="36"/>
      <c r="G161" s="36"/>
      <c r="H161" s="36"/>
      <c r="I161" s="36"/>
      <c r="J161" s="36"/>
      <c r="K161" s="36"/>
      <c r="L161" s="37">
        <f>((F161)/(E161+F161+(Jan!E161+Fev!E161+Mar!E161+Abr!E161+Mai!E161)))</f>
        <v>0</v>
      </c>
      <c r="M161" s="37">
        <f t="shared" si="12"/>
        <v>0</v>
      </c>
      <c r="N161" s="37">
        <f t="shared" si="13"/>
        <v>0</v>
      </c>
      <c r="O161" s="38">
        <f t="shared" ref="O161:O162" si="19">IF(J161=0,0%,I161/J161)</f>
        <v>0</v>
      </c>
    </row>
    <row r="162" spans="1:15" ht="17.25" customHeight="1" x14ac:dyDescent="0.2">
      <c r="A162" s="14" t="s">
        <v>120</v>
      </c>
      <c r="B162" s="15">
        <f t="shared" ref="B162:K162" si="20">SUM(B124:B161)</f>
        <v>0</v>
      </c>
      <c r="C162" s="15">
        <f t="shared" si="20"/>
        <v>0</v>
      </c>
      <c r="D162" s="15">
        <f t="shared" si="20"/>
        <v>0</v>
      </c>
      <c r="E162" s="15">
        <f t="shared" si="20"/>
        <v>0</v>
      </c>
      <c r="F162" s="15">
        <f t="shared" si="20"/>
        <v>0</v>
      </c>
      <c r="G162" s="15">
        <f t="shared" si="20"/>
        <v>0</v>
      </c>
      <c r="H162" s="15">
        <f t="shared" si="20"/>
        <v>0</v>
      </c>
      <c r="I162" s="15">
        <f t="shared" si="20"/>
        <v>0</v>
      </c>
      <c r="J162" s="15">
        <f t="shared" si="20"/>
        <v>0</v>
      </c>
      <c r="K162" s="15">
        <f t="shared" si="20"/>
        <v>0</v>
      </c>
      <c r="L162" s="16">
        <f>((F162)/(E162+F162+(Jan!E162+Fev!E162+Mar!E162+Abr!E162+Mai!E162)))</f>
        <v>0</v>
      </c>
      <c r="M162" s="16">
        <f t="shared" si="12"/>
        <v>0</v>
      </c>
      <c r="N162" s="17">
        <f t="shared" si="13"/>
        <v>0</v>
      </c>
      <c r="O162" s="17">
        <f t="shared" si="19"/>
        <v>0</v>
      </c>
    </row>
    <row r="163" spans="1:15" ht="132" customHeight="1" x14ac:dyDescent="0.2">
      <c r="A163" s="4" t="s">
        <v>121</v>
      </c>
      <c r="B163" s="5" t="s">
        <v>1</v>
      </c>
      <c r="C163" s="5" t="s">
        <v>2</v>
      </c>
      <c r="D163" s="5" t="s">
        <v>3</v>
      </c>
      <c r="E163" s="5" t="s">
        <v>4</v>
      </c>
      <c r="F163" s="5" t="s">
        <v>5</v>
      </c>
      <c r="G163" s="5" t="s">
        <v>6</v>
      </c>
      <c r="H163" s="5" t="s">
        <v>7</v>
      </c>
      <c r="I163" s="5" t="s">
        <v>8</v>
      </c>
      <c r="J163" s="5" t="s">
        <v>9</v>
      </c>
      <c r="K163" s="5" t="s">
        <v>10</v>
      </c>
      <c r="L163" s="6" t="s">
        <v>11</v>
      </c>
      <c r="M163" s="6" t="s">
        <v>12</v>
      </c>
      <c r="N163" s="6" t="s">
        <v>13</v>
      </c>
      <c r="O163" s="7" t="s">
        <v>14</v>
      </c>
    </row>
    <row r="164" spans="1:15" ht="17.25" customHeight="1" x14ac:dyDescent="0.2">
      <c r="A164" s="8" t="s">
        <v>122</v>
      </c>
      <c r="B164" s="52"/>
      <c r="C164" s="52"/>
      <c r="D164" s="36"/>
      <c r="E164" s="36"/>
      <c r="F164" s="36"/>
      <c r="G164" s="36"/>
      <c r="H164" s="36"/>
      <c r="I164" s="36"/>
      <c r="J164" s="36"/>
      <c r="K164" s="36"/>
      <c r="L164" s="37">
        <f>((F164)/(E164+F164+(Jan!E164+Fev!E164+Mar!E164+Abr!E164+Mai!E164)))</f>
        <v>0</v>
      </c>
      <c r="M164" s="37">
        <f t="shared" ref="M164:M193" si="21">IF(D164=0,0%,(J164)/D164)</f>
        <v>0</v>
      </c>
      <c r="N164" s="37">
        <f t="shared" ref="N164:N193" si="22">IF(D164=0,0%,(E164)/D164)</f>
        <v>0</v>
      </c>
      <c r="O164" s="38">
        <f t="shared" ref="O164:O193" si="23">IF(J164=0,0%,I164/J164)</f>
        <v>0</v>
      </c>
    </row>
    <row r="165" spans="1:15" ht="17.25" customHeight="1" x14ac:dyDescent="0.2">
      <c r="A165" s="8" t="s">
        <v>123</v>
      </c>
      <c r="B165" s="52"/>
      <c r="C165" s="52"/>
      <c r="D165" s="36"/>
      <c r="E165" s="36"/>
      <c r="F165" s="36"/>
      <c r="G165" s="36"/>
      <c r="H165" s="36"/>
      <c r="I165" s="39"/>
      <c r="J165" s="36"/>
      <c r="K165" s="36"/>
      <c r="L165" s="37">
        <f>((F165)/(E165+F165+(Jan!E165+Fev!E165+Mar!E165+Abr!E165+Mai!E165)))</f>
        <v>0</v>
      </c>
      <c r="M165" s="37">
        <f t="shared" si="21"/>
        <v>0</v>
      </c>
      <c r="N165" s="37">
        <f t="shared" si="22"/>
        <v>0</v>
      </c>
      <c r="O165" s="38">
        <f t="shared" si="23"/>
        <v>0</v>
      </c>
    </row>
    <row r="166" spans="1:15" ht="17.25" customHeight="1" x14ac:dyDescent="0.2">
      <c r="A166" s="8" t="s">
        <v>124</v>
      </c>
      <c r="B166" s="52"/>
      <c r="C166" s="52"/>
      <c r="D166" s="36"/>
      <c r="E166" s="36"/>
      <c r="F166" s="36"/>
      <c r="G166" s="36"/>
      <c r="H166" s="36"/>
      <c r="I166" s="36"/>
      <c r="J166" s="36"/>
      <c r="K166" s="36"/>
      <c r="L166" s="37">
        <f>((F166)/(E166+F166+(Jan!E166+Fev!E166+Mar!E166+Abr!E166+Mai!E166)))</f>
        <v>0</v>
      </c>
      <c r="M166" s="37">
        <f t="shared" si="21"/>
        <v>0</v>
      </c>
      <c r="N166" s="37">
        <f t="shared" si="22"/>
        <v>0</v>
      </c>
      <c r="O166" s="38">
        <f t="shared" si="23"/>
        <v>0</v>
      </c>
    </row>
    <row r="167" spans="1:15" ht="17.25" customHeight="1" x14ac:dyDescent="0.2">
      <c r="A167" s="8" t="s">
        <v>125</v>
      </c>
      <c r="B167" s="52"/>
      <c r="C167" s="52"/>
      <c r="D167" s="36"/>
      <c r="E167" s="36"/>
      <c r="F167" s="36"/>
      <c r="G167" s="36"/>
      <c r="H167" s="36"/>
      <c r="I167" s="39"/>
      <c r="J167" s="36"/>
      <c r="K167" s="36"/>
      <c r="L167" s="37">
        <f>((F167)/(E167+F167+(Jan!E167+Fev!E167+Mar!E167+Abr!E167+Mai!E167)))</f>
        <v>0</v>
      </c>
      <c r="M167" s="37">
        <f t="shared" si="21"/>
        <v>0</v>
      </c>
      <c r="N167" s="37">
        <f t="shared" si="22"/>
        <v>0</v>
      </c>
      <c r="O167" s="38">
        <f t="shared" si="23"/>
        <v>0</v>
      </c>
    </row>
    <row r="168" spans="1:15" ht="17.25" customHeight="1" x14ac:dyDescent="0.2">
      <c r="A168" s="8" t="s">
        <v>126</v>
      </c>
      <c r="B168" s="52"/>
      <c r="C168" s="52"/>
      <c r="D168" s="36"/>
      <c r="E168" s="36"/>
      <c r="F168" s="36"/>
      <c r="G168" s="36"/>
      <c r="H168" s="36"/>
      <c r="I168" s="39"/>
      <c r="J168" s="39"/>
      <c r="K168" s="36"/>
      <c r="L168" s="37">
        <f>((F168)/(E168+F168+(Jan!E168+Fev!E168+Mar!E168+Abr!E168+Mai!E168)))</f>
        <v>0</v>
      </c>
      <c r="M168" s="37">
        <f t="shared" si="21"/>
        <v>0</v>
      </c>
      <c r="N168" s="37">
        <f t="shared" si="22"/>
        <v>0</v>
      </c>
      <c r="O168" s="38">
        <f t="shared" si="23"/>
        <v>0</v>
      </c>
    </row>
    <row r="169" spans="1:15" ht="17.25" customHeight="1" x14ac:dyDescent="0.2">
      <c r="A169" s="8" t="s">
        <v>127</v>
      </c>
      <c r="B169" s="52"/>
      <c r="C169" s="52"/>
      <c r="D169" s="36"/>
      <c r="E169" s="36"/>
      <c r="F169" s="36"/>
      <c r="G169" s="36"/>
      <c r="H169" s="36"/>
      <c r="I169" s="36"/>
      <c r="J169" s="36"/>
      <c r="K169" s="36"/>
      <c r="L169" s="37">
        <f>((F169)/(E169+F169+(Jan!E169+Fev!E169+Mar!E169+Abr!E169+Mai!E169)))</f>
        <v>0</v>
      </c>
      <c r="M169" s="37">
        <f t="shared" si="21"/>
        <v>0</v>
      </c>
      <c r="N169" s="37">
        <f t="shared" si="22"/>
        <v>0</v>
      </c>
      <c r="O169" s="38">
        <f t="shared" si="23"/>
        <v>0</v>
      </c>
    </row>
    <row r="170" spans="1:15" ht="17.25" customHeight="1" x14ac:dyDescent="0.2">
      <c r="A170" s="8" t="s">
        <v>128</v>
      </c>
      <c r="B170" s="52"/>
      <c r="C170" s="52"/>
      <c r="D170" s="36"/>
      <c r="E170" s="36"/>
      <c r="F170" s="36"/>
      <c r="G170" s="36"/>
      <c r="H170" s="36"/>
      <c r="I170" s="36"/>
      <c r="J170" s="36"/>
      <c r="K170" s="39"/>
      <c r="L170" s="37">
        <f>((F170)/(E170+F170+(Jan!E170+Fev!E170+Mar!E170+Abr!E170+Mai!E170)))</f>
        <v>0</v>
      </c>
      <c r="M170" s="37">
        <f t="shared" si="21"/>
        <v>0</v>
      </c>
      <c r="N170" s="37">
        <f t="shared" si="22"/>
        <v>0</v>
      </c>
      <c r="O170" s="38">
        <f t="shared" si="23"/>
        <v>0</v>
      </c>
    </row>
    <row r="171" spans="1:15" ht="17.25" customHeight="1" x14ac:dyDescent="0.2">
      <c r="A171" s="8" t="s">
        <v>129</v>
      </c>
      <c r="B171" s="52"/>
      <c r="C171" s="54"/>
      <c r="D171" s="36"/>
      <c r="E171" s="36"/>
      <c r="F171" s="36"/>
      <c r="G171" s="36"/>
      <c r="H171" s="36"/>
      <c r="I171" s="36"/>
      <c r="J171" s="36"/>
      <c r="K171" s="36"/>
      <c r="L171" s="37">
        <f>((F171)/(E171+F171+(Jan!E171+Fev!E171+Mar!E171+Abr!E171+Mai!E171)))</f>
        <v>0</v>
      </c>
      <c r="M171" s="37">
        <f t="shared" si="21"/>
        <v>0</v>
      </c>
      <c r="N171" s="37">
        <f t="shared" si="22"/>
        <v>0</v>
      </c>
      <c r="O171" s="38">
        <f t="shared" si="23"/>
        <v>0</v>
      </c>
    </row>
    <row r="172" spans="1:15" ht="17.25" customHeight="1" x14ac:dyDescent="0.2">
      <c r="A172" s="8" t="s">
        <v>130</v>
      </c>
      <c r="B172" s="52"/>
      <c r="C172" s="52"/>
      <c r="D172" s="36"/>
      <c r="E172" s="36"/>
      <c r="F172" s="36"/>
      <c r="G172" s="36"/>
      <c r="H172" s="36"/>
      <c r="I172" s="36"/>
      <c r="J172" s="36"/>
      <c r="K172" s="36"/>
      <c r="L172" s="37">
        <f>((F172)/(E172+F172+(Jan!E172+Fev!E172+Mar!E172+Abr!E172+Mai!E172)))</f>
        <v>0</v>
      </c>
      <c r="M172" s="37">
        <f t="shared" si="21"/>
        <v>0</v>
      </c>
      <c r="N172" s="37">
        <f t="shared" si="22"/>
        <v>0</v>
      </c>
      <c r="O172" s="38">
        <f t="shared" si="23"/>
        <v>0</v>
      </c>
    </row>
    <row r="173" spans="1:15" ht="17.25" customHeight="1" x14ac:dyDescent="0.2">
      <c r="A173" s="8" t="s">
        <v>131</v>
      </c>
      <c r="B173" s="52"/>
      <c r="C173" s="52"/>
      <c r="D173" s="36"/>
      <c r="E173" s="36"/>
      <c r="F173" s="36"/>
      <c r="G173" s="36"/>
      <c r="H173" s="36"/>
      <c r="I173" s="39"/>
      <c r="J173" s="36"/>
      <c r="K173" s="36"/>
      <c r="L173" s="37">
        <f>((F173)/(E173+F173+(Jan!E173+Fev!E173+Mar!E173+Abr!E173+Mai!E173)))</f>
        <v>0</v>
      </c>
      <c r="M173" s="37">
        <f t="shared" si="21"/>
        <v>0</v>
      </c>
      <c r="N173" s="37">
        <f t="shared" si="22"/>
        <v>0</v>
      </c>
      <c r="O173" s="38">
        <f t="shared" si="23"/>
        <v>0</v>
      </c>
    </row>
    <row r="174" spans="1:15" ht="17.25" customHeight="1" x14ac:dyDescent="0.2">
      <c r="A174" s="8" t="s">
        <v>132</v>
      </c>
      <c r="B174" s="52"/>
      <c r="C174" s="52"/>
      <c r="D174" s="36"/>
      <c r="E174" s="36"/>
      <c r="F174" s="36"/>
      <c r="G174" s="36"/>
      <c r="H174" s="36"/>
      <c r="I174" s="39"/>
      <c r="J174" s="36"/>
      <c r="K174" s="36"/>
      <c r="L174" s="37">
        <f>((F174)/(E174+F174+(Jan!E174+Fev!E174+Mar!E174+Abr!E174+Mai!E174)))</f>
        <v>0</v>
      </c>
      <c r="M174" s="37">
        <f t="shared" si="21"/>
        <v>0</v>
      </c>
      <c r="N174" s="37">
        <f t="shared" si="22"/>
        <v>0</v>
      </c>
      <c r="O174" s="38">
        <f t="shared" si="23"/>
        <v>0</v>
      </c>
    </row>
    <row r="175" spans="1:15" ht="17.25" customHeight="1" x14ac:dyDescent="0.2">
      <c r="A175" s="8" t="s">
        <v>133</v>
      </c>
      <c r="B175" s="52"/>
      <c r="C175" s="52"/>
      <c r="D175" s="36"/>
      <c r="E175" s="36"/>
      <c r="F175" s="36"/>
      <c r="G175" s="36"/>
      <c r="H175" s="36"/>
      <c r="I175" s="36"/>
      <c r="J175" s="36"/>
      <c r="K175" s="36"/>
      <c r="L175" s="37">
        <f>((F175)/(E175+F175+(Jan!E175+Fev!E175+Mar!E175+Abr!E175+Mai!E175)))</f>
        <v>0</v>
      </c>
      <c r="M175" s="37">
        <f t="shared" si="21"/>
        <v>0</v>
      </c>
      <c r="N175" s="37">
        <f t="shared" si="22"/>
        <v>0</v>
      </c>
      <c r="O175" s="38">
        <f t="shared" si="23"/>
        <v>0</v>
      </c>
    </row>
    <row r="176" spans="1:15" ht="17.25" customHeight="1" x14ac:dyDescent="0.2">
      <c r="A176" s="8" t="s">
        <v>134</v>
      </c>
      <c r="B176" s="52"/>
      <c r="C176" s="52"/>
      <c r="D176" s="36"/>
      <c r="E176" s="36"/>
      <c r="F176" s="36"/>
      <c r="G176" s="36"/>
      <c r="H176" s="36"/>
      <c r="I176" s="36"/>
      <c r="J176" s="36"/>
      <c r="K176" s="36"/>
      <c r="L176" s="37">
        <f>((F176)/(E176+F176+(Jan!E176+Fev!E176+Mar!E176+Abr!E176+Mai!E176)))</f>
        <v>0</v>
      </c>
      <c r="M176" s="37">
        <f t="shared" si="21"/>
        <v>0</v>
      </c>
      <c r="N176" s="37">
        <f t="shared" si="22"/>
        <v>0</v>
      </c>
      <c r="O176" s="38">
        <f t="shared" si="23"/>
        <v>0</v>
      </c>
    </row>
    <row r="177" spans="1:15" ht="17.25" customHeight="1" x14ac:dyDescent="0.2">
      <c r="A177" s="8" t="s">
        <v>135</v>
      </c>
      <c r="B177" s="52"/>
      <c r="C177" s="52"/>
      <c r="D177" s="36"/>
      <c r="E177" s="36"/>
      <c r="F177" s="36"/>
      <c r="G177" s="36"/>
      <c r="H177" s="36"/>
      <c r="I177" s="36"/>
      <c r="J177" s="36"/>
      <c r="K177" s="36"/>
      <c r="L177" s="37">
        <f>((F177)/(E177+F177+(Jan!E177+Fev!E177+Mar!E177+Abr!E177+Mai!E177)))</f>
        <v>0</v>
      </c>
      <c r="M177" s="37">
        <f t="shared" si="21"/>
        <v>0</v>
      </c>
      <c r="N177" s="37">
        <f t="shared" si="22"/>
        <v>0</v>
      </c>
      <c r="O177" s="38">
        <f t="shared" si="23"/>
        <v>0</v>
      </c>
    </row>
    <row r="178" spans="1:15" ht="17.25" customHeight="1" x14ac:dyDescent="0.2">
      <c r="A178" s="8" t="s">
        <v>136</v>
      </c>
      <c r="B178" s="52"/>
      <c r="C178" s="52"/>
      <c r="D178" s="36"/>
      <c r="E178" s="36"/>
      <c r="F178" s="36"/>
      <c r="G178" s="36"/>
      <c r="H178" s="36"/>
      <c r="I178" s="36"/>
      <c r="J178" s="36"/>
      <c r="K178" s="36"/>
      <c r="L178" s="37">
        <f>((F178)/(E178+F178+(Jan!E178+Fev!E178+Mar!E178+Abr!E178+Mai!E178)))</f>
        <v>0</v>
      </c>
      <c r="M178" s="37">
        <f t="shared" si="21"/>
        <v>0</v>
      </c>
      <c r="N178" s="37">
        <f t="shared" si="22"/>
        <v>0</v>
      </c>
      <c r="O178" s="38">
        <f t="shared" si="23"/>
        <v>0</v>
      </c>
    </row>
    <row r="179" spans="1:15" ht="17.25" customHeight="1" x14ac:dyDescent="0.2">
      <c r="A179" s="8" t="s">
        <v>137</v>
      </c>
      <c r="B179" s="52"/>
      <c r="C179" s="52"/>
      <c r="D179" s="36"/>
      <c r="E179" s="36"/>
      <c r="F179" s="36"/>
      <c r="G179" s="36"/>
      <c r="H179" s="36"/>
      <c r="I179" s="39"/>
      <c r="J179" s="36"/>
      <c r="K179" s="36"/>
      <c r="L179" s="37">
        <f>((F179)/(E179+F179+(Jan!E179+Fev!E179+Mar!E179+Abr!E179+Mai!E179)))</f>
        <v>0</v>
      </c>
      <c r="M179" s="37">
        <f t="shared" si="21"/>
        <v>0</v>
      </c>
      <c r="N179" s="37">
        <f t="shared" si="22"/>
        <v>0</v>
      </c>
      <c r="O179" s="38">
        <f t="shared" si="23"/>
        <v>0</v>
      </c>
    </row>
    <row r="180" spans="1:15" ht="17.25" customHeight="1" x14ac:dyDescent="0.2">
      <c r="A180" s="8" t="s">
        <v>138</v>
      </c>
      <c r="B180" s="52"/>
      <c r="C180" s="52"/>
      <c r="D180" s="36"/>
      <c r="E180" s="36"/>
      <c r="F180" s="36"/>
      <c r="G180" s="36"/>
      <c r="H180" s="36"/>
      <c r="I180" s="36"/>
      <c r="J180" s="36"/>
      <c r="K180" s="39"/>
      <c r="L180" s="37">
        <f>((F180)/(E180+F180+(Jan!E180+Fev!E180+Mar!E180+Abr!E180+Mai!E180)))</f>
        <v>0</v>
      </c>
      <c r="M180" s="37">
        <f t="shared" si="21"/>
        <v>0</v>
      </c>
      <c r="N180" s="37">
        <f t="shared" si="22"/>
        <v>0</v>
      </c>
      <c r="O180" s="38">
        <f t="shared" si="23"/>
        <v>0</v>
      </c>
    </row>
    <row r="181" spans="1:15" ht="17.25" customHeight="1" x14ac:dyDescent="0.2">
      <c r="A181" s="8" t="s">
        <v>139</v>
      </c>
      <c r="B181" s="52"/>
      <c r="C181" s="52"/>
      <c r="D181" s="36"/>
      <c r="E181" s="36"/>
      <c r="F181" s="36"/>
      <c r="G181" s="36"/>
      <c r="H181" s="36"/>
      <c r="I181" s="36"/>
      <c r="J181" s="36"/>
      <c r="K181" s="36"/>
      <c r="L181" s="37">
        <f>((F181)/(E181+F181+(Jan!E181+Fev!E181+Mar!E181+Abr!E181+Mai!E181)))</f>
        <v>0</v>
      </c>
      <c r="M181" s="37">
        <f t="shared" si="21"/>
        <v>0</v>
      </c>
      <c r="N181" s="37">
        <f t="shared" si="22"/>
        <v>0</v>
      </c>
      <c r="O181" s="38">
        <f t="shared" si="23"/>
        <v>0</v>
      </c>
    </row>
    <row r="182" spans="1:15" ht="17.25" customHeight="1" x14ac:dyDescent="0.2">
      <c r="A182" s="8" t="s">
        <v>140</v>
      </c>
      <c r="B182" s="52"/>
      <c r="C182" s="52"/>
      <c r="D182" s="36"/>
      <c r="E182" s="36"/>
      <c r="F182" s="36"/>
      <c r="G182" s="36"/>
      <c r="H182" s="36"/>
      <c r="I182" s="36"/>
      <c r="J182" s="36"/>
      <c r="K182" s="36"/>
      <c r="L182" s="37">
        <f>((F182)/(E182+F182+(Jan!E182+Fev!E182+Mar!E182+Abr!E182+Mai!E182)))</f>
        <v>0</v>
      </c>
      <c r="M182" s="37">
        <f t="shared" si="21"/>
        <v>0</v>
      </c>
      <c r="N182" s="37">
        <f t="shared" si="22"/>
        <v>0</v>
      </c>
      <c r="O182" s="38">
        <f t="shared" si="23"/>
        <v>0</v>
      </c>
    </row>
    <row r="183" spans="1:15" ht="17.25" customHeight="1" x14ac:dyDescent="0.2">
      <c r="A183" s="8" t="s">
        <v>141</v>
      </c>
      <c r="B183" s="52"/>
      <c r="C183" s="52"/>
      <c r="D183" s="36"/>
      <c r="E183" s="36"/>
      <c r="F183" s="36"/>
      <c r="G183" s="36"/>
      <c r="H183" s="36"/>
      <c r="I183" s="36"/>
      <c r="J183" s="36"/>
      <c r="K183" s="36"/>
      <c r="L183" s="37">
        <f>((F183)/(E183+F183+(Jan!E183+Fev!E183+Mar!E183+Abr!E183+Mai!E183)))</f>
        <v>0</v>
      </c>
      <c r="M183" s="37">
        <f t="shared" si="21"/>
        <v>0</v>
      </c>
      <c r="N183" s="37">
        <f t="shared" si="22"/>
        <v>0</v>
      </c>
      <c r="O183" s="38">
        <f t="shared" si="23"/>
        <v>0</v>
      </c>
    </row>
    <row r="184" spans="1:15" ht="17.25" customHeight="1" x14ac:dyDescent="0.2">
      <c r="A184" s="8" t="s">
        <v>142</v>
      </c>
      <c r="B184" s="52"/>
      <c r="C184" s="52"/>
      <c r="D184" s="36"/>
      <c r="E184" s="36"/>
      <c r="F184" s="36"/>
      <c r="G184" s="36"/>
      <c r="H184" s="36"/>
      <c r="I184" s="39"/>
      <c r="J184" s="36"/>
      <c r="K184" s="36"/>
      <c r="L184" s="37">
        <f>((F184)/(E184+F184+(Jan!E184+Fev!E184+Mar!E184+Abr!E184+Mai!E184)))</f>
        <v>0</v>
      </c>
      <c r="M184" s="37">
        <f t="shared" si="21"/>
        <v>0</v>
      </c>
      <c r="N184" s="37">
        <f t="shared" si="22"/>
        <v>0</v>
      </c>
      <c r="O184" s="38">
        <f t="shared" si="23"/>
        <v>0</v>
      </c>
    </row>
    <row r="185" spans="1:15" ht="17.25" customHeight="1" x14ac:dyDescent="0.2">
      <c r="A185" s="8" t="s">
        <v>143</v>
      </c>
      <c r="B185" s="52"/>
      <c r="C185" s="52"/>
      <c r="D185" s="36"/>
      <c r="E185" s="36"/>
      <c r="F185" s="36"/>
      <c r="G185" s="36"/>
      <c r="H185" s="36"/>
      <c r="I185" s="36"/>
      <c r="J185" s="36"/>
      <c r="K185" s="36"/>
      <c r="L185" s="37">
        <f>((F185)/(E185+F185+(Jan!E185+Fev!E185+Mar!E185+Abr!E185+Mai!E185)))</f>
        <v>0</v>
      </c>
      <c r="M185" s="37">
        <f t="shared" si="21"/>
        <v>0</v>
      </c>
      <c r="N185" s="37">
        <f t="shared" si="22"/>
        <v>0</v>
      </c>
      <c r="O185" s="38">
        <f t="shared" si="23"/>
        <v>0</v>
      </c>
    </row>
    <row r="186" spans="1:15" ht="17.25" customHeight="1" x14ac:dyDescent="0.2">
      <c r="A186" s="8" t="s">
        <v>144</v>
      </c>
      <c r="B186" s="52"/>
      <c r="C186" s="52"/>
      <c r="D186" s="36"/>
      <c r="E186" s="36"/>
      <c r="F186" s="36"/>
      <c r="G186" s="36"/>
      <c r="H186" s="36"/>
      <c r="I186" s="36"/>
      <c r="J186" s="36"/>
      <c r="K186" s="36"/>
      <c r="L186" s="37">
        <f>((F186)/(E186+F186+(Jan!E186+Fev!E186+Mar!E186+Abr!E186+Mai!E186)))</f>
        <v>0</v>
      </c>
      <c r="M186" s="37">
        <f t="shared" si="21"/>
        <v>0</v>
      </c>
      <c r="N186" s="37">
        <f t="shared" si="22"/>
        <v>0</v>
      </c>
      <c r="O186" s="38">
        <f t="shared" si="23"/>
        <v>0</v>
      </c>
    </row>
    <row r="187" spans="1:15" ht="17.25" customHeight="1" x14ac:dyDescent="0.2">
      <c r="A187" s="8" t="s">
        <v>145</v>
      </c>
      <c r="B187" s="52"/>
      <c r="C187" s="52"/>
      <c r="D187" s="36"/>
      <c r="E187" s="36"/>
      <c r="F187" s="36"/>
      <c r="G187" s="36"/>
      <c r="H187" s="36"/>
      <c r="I187" s="36"/>
      <c r="J187" s="36"/>
      <c r="K187" s="36"/>
      <c r="L187" s="37">
        <f>((F187)/(E187+F187+(Jan!E187+Fev!E187+Mar!E187+Abr!E187+Mai!E187)))</f>
        <v>0</v>
      </c>
      <c r="M187" s="37">
        <f t="shared" si="21"/>
        <v>0</v>
      </c>
      <c r="N187" s="37">
        <f t="shared" si="22"/>
        <v>0</v>
      </c>
      <c r="O187" s="38">
        <f t="shared" si="23"/>
        <v>0</v>
      </c>
    </row>
    <row r="188" spans="1:15" ht="17.25" customHeight="1" x14ac:dyDescent="0.2">
      <c r="A188" s="8" t="s">
        <v>146</v>
      </c>
      <c r="B188" s="52"/>
      <c r="C188" s="52"/>
      <c r="D188" s="36"/>
      <c r="E188" s="36"/>
      <c r="F188" s="36"/>
      <c r="G188" s="36"/>
      <c r="H188" s="36"/>
      <c r="I188" s="39"/>
      <c r="J188" s="36"/>
      <c r="K188" s="36"/>
      <c r="L188" s="37">
        <f>((F188)/(E188+F188+(Jan!E188+Fev!E188+Mar!E188+Abr!E188+Mai!E188)))</f>
        <v>0</v>
      </c>
      <c r="M188" s="37">
        <f t="shared" si="21"/>
        <v>0</v>
      </c>
      <c r="N188" s="37">
        <f t="shared" si="22"/>
        <v>0</v>
      </c>
      <c r="O188" s="38">
        <f t="shared" si="23"/>
        <v>0</v>
      </c>
    </row>
    <row r="189" spans="1:15" ht="17.25" customHeight="1" x14ac:dyDescent="0.2">
      <c r="A189" s="8" t="s">
        <v>147</v>
      </c>
      <c r="B189" s="52"/>
      <c r="C189" s="52"/>
      <c r="D189" s="36"/>
      <c r="E189" s="36"/>
      <c r="F189" s="36"/>
      <c r="G189" s="36"/>
      <c r="H189" s="36"/>
      <c r="I189" s="36"/>
      <c r="J189" s="36"/>
      <c r="K189" s="36"/>
      <c r="L189" s="37">
        <f>((F189)/(E189+F189+(Jan!E189+Fev!E189+Mar!E189+Abr!E189+Mai!E189)))</f>
        <v>0</v>
      </c>
      <c r="M189" s="37">
        <f t="shared" si="21"/>
        <v>0</v>
      </c>
      <c r="N189" s="37">
        <f t="shared" si="22"/>
        <v>0</v>
      </c>
      <c r="O189" s="38">
        <f t="shared" si="23"/>
        <v>0</v>
      </c>
    </row>
    <row r="190" spans="1:15" ht="17.25" customHeight="1" x14ac:dyDescent="0.2">
      <c r="A190" s="8" t="s">
        <v>148</v>
      </c>
      <c r="B190" s="52"/>
      <c r="C190" s="52"/>
      <c r="D190" s="36"/>
      <c r="E190" s="36"/>
      <c r="F190" s="36"/>
      <c r="G190" s="36"/>
      <c r="H190" s="36"/>
      <c r="I190" s="36"/>
      <c r="J190" s="36"/>
      <c r="K190" s="36"/>
      <c r="L190" s="37">
        <f>((F190)/(E190+F190+(Jan!E190+Fev!E190+Mar!E190+Abr!E190+Mai!E190)))</f>
        <v>0</v>
      </c>
      <c r="M190" s="37">
        <f t="shared" si="21"/>
        <v>0</v>
      </c>
      <c r="N190" s="37">
        <f t="shared" si="22"/>
        <v>0</v>
      </c>
      <c r="O190" s="38">
        <f t="shared" si="23"/>
        <v>0</v>
      </c>
    </row>
    <row r="191" spans="1:15" ht="17.25" customHeight="1" x14ac:dyDescent="0.2">
      <c r="A191" s="8" t="s">
        <v>149</v>
      </c>
      <c r="B191" s="52"/>
      <c r="C191" s="52"/>
      <c r="D191" s="36"/>
      <c r="E191" s="36"/>
      <c r="F191" s="36"/>
      <c r="G191" s="36"/>
      <c r="H191" s="36"/>
      <c r="I191" s="36"/>
      <c r="J191" s="36"/>
      <c r="K191" s="36"/>
      <c r="L191" s="37">
        <f>((F191)/(E191+F191+(Jan!E191+Fev!E191+Mar!E191+Abr!E191+Mai!E191)))</f>
        <v>0</v>
      </c>
      <c r="M191" s="37">
        <f t="shared" si="21"/>
        <v>0</v>
      </c>
      <c r="N191" s="37">
        <f t="shared" si="22"/>
        <v>0</v>
      </c>
      <c r="O191" s="38">
        <f t="shared" si="23"/>
        <v>0</v>
      </c>
    </row>
    <row r="192" spans="1:15" ht="17.25" customHeight="1" x14ac:dyDescent="0.2">
      <c r="A192" s="8" t="s">
        <v>150</v>
      </c>
      <c r="B192" s="52"/>
      <c r="C192" s="52"/>
      <c r="D192" s="36"/>
      <c r="E192" s="36"/>
      <c r="F192" s="36"/>
      <c r="G192" s="36"/>
      <c r="H192" s="36"/>
      <c r="I192" s="39"/>
      <c r="J192" s="36"/>
      <c r="K192" s="36"/>
      <c r="L192" s="37">
        <f>((F192)/(E192+F192+(Jan!E192+Fev!E192+Mar!E192+Abr!E192+Mai!E192)))</f>
        <v>0</v>
      </c>
      <c r="M192" s="37">
        <f t="shared" si="21"/>
        <v>0</v>
      </c>
      <c r="N192" s="37">
        <f t="shared" si="22"/>
        <v>0</v>
      </c>
      <c r="O192" s="38">
        <f t="shared" si="23"/>
        <v>0</v>
      </c>
    </row>
    <row r="193" spans="1:15" ht="17.25" customHeight="1" x14ac:dyDescent="0.2">
      <c r="A193" s="14" t="s">
        <v>151</v>
      </c>
      <c r="B193" s="15">
        <f t="shared" ref="B193:K193" si="24">SUM(B164:B192)</f>
        <v>0</v>
      </c>
      <c r="C193" s="15">
        <f t="shared" si="24"/>
        <v>0</v>
      </c>
      <c r="D193" s="15">
        <f t="shared" si="24"/>
        <v>0</v>
      </c>
      <c r="E193" s="15">
        <f t="shared" si="24"/>
        <v>0</v>
      </c>
      <c r="F193" s="15">
        <f t="shared" si="24"/>
        <v>0</v>
      </c>
      <c r="G193" s="15">
        <f t="shared" si="24"/>
        <v>0</v>
      </c>
      <c r="H193" s="15">
        <f t="shared" si="24"/>
        <v>0</v>
      </c>
      <c r="I193" s="15">
        <f t="shared" si="24"/>
        <v>0</v>
      </c>
      <c r="J193" s="15">
        <f t="shared" si="24"/>
        <v>0</v>
      </c>
      <c r="K193" s="15">
        <f t="shared" si="24"/>
        <v>0</v>
      </c>
      <c r="L193" s="16">
        <f>((F193)/(E193+F193+(Jan!E193+Fev!E193+Mar!E193+Abr!E193+Mai!E193)))</f>
        <v>0</v>
      </c>
      <c r="M193" s="16">
        <f t="shared" si="21"/>
        <v>0</v>
      </c>
      <c r="N193" s="17">
        <f t="shared" si="22"/>
        <v>0</v>
      </c>
      <c r="O193" s="17">
        <f t="shared" si="23"/>
        <v>0</v>
      </c>
    </row>
    <row r="194" spans="1:15" ht="132" customHeight="1" x14ac:dyDescent="0.2">
      <c r="A194" s="4" t="s">
        <v>152</v>
      </c>
      <c r="B194" s="5" t="s">
        <v>1</v>
      </c>
      <c r="C194" s="5" t="s">
        <v>2</v>
      </c>
      <c r="D194" s="5" t="s">
        <v>3</v>
      </c>
      <c r="E194" s="5" t="s">
        <v>4</v>
      </c>
      <c r="F194" s="5" t="s">
        <v>5</v>
      </c>
      <c r="G194" s="5" t="s">
        <v>6</v>
      </c>
      <c r="H194" s="5" t="s">
        <v>7</v>
      </c>
      <c r="I194" s="5" t="s">
        <v>8</v>
      </c>
      <c r="J194" s="5" t="s">
        <v>9</v>
      </c>
      <c r="K194" s="5" t="s">
        <v>10</v>
      </c>
      <c r="L194" s="6" t="s">
        <v>11</v>
      </c>
      <c r="M194" s="6" t="s">
        <v>12</v>
      </c>
      <c r="N194" s="6" t="s">
        <v>13</v>
      </c>
      <c r="O194" s="7" t="s">
        <v>14</v>
      </c>
    </row>
    <row r="195" spans="1:15" ht="12.75" customHeight="1" x14ac:dyDescent="0.2">
      <c r="A195" s="8" t="s">
        <v>153</v>
      </c>
      <c r="B195" s="52"/>
      <c r="C195" s="52"/>
      <c r="D195" s="36"/>
      <c r="E195" s="36"/>
      <c r="F195" s="36"/>
      <c r="G195" s="36"/>
      <c r="H195" s="36"/>
      <c r="I195" s="36"/>
      <c r="J195" s="36"/>
      <c r="K195" s="39"/>
      <c r="L195" s="37">
        <f>((F195)/(E195+F195+(Jan!E195+Fev!E195+Mar!E195+Abr!E195+Mai!E195)))</f>
        <v>0</v>
      </c>
      <c r="M195" s="37">
        <f t="shared" ref="M195:M200" si="25">IF(D195=0,0%,(J195)/D195)</f>
        <v>0</v>
      </c>
      <c r="N195" s="37">
        <f t="shared" ref="N195:N200" si="26">IF(D195=0,0%,(E195)/D195)</f>
        <v>0</v>
      </c>
      <c r="O195" s="38">
        <f t="shared" ref="O195:O200" si="27">IF(J195=0,0%,I195/J195)</f>
        <v>0</v>
      </c>
    </row>
    <row r="196" spans="1:15" ht="12.75" customHeight="1" x14ac:dyDescent="0.2">
      <c r="A196" s="8" t="s">
        <v>154</v>
      </c>
      <c r="B196" s="54"/>
      <c r="C196" s="52"/>
      <c r="D196" s="36"/>
      <c r="E196" s="36"/>
      <c r="F196" s="36"/>
      <c r="G196" s="36"/>
      <c r="H196" s="36"/>
      <c r="I196" s="36"/>
      <c r="J196" s="36"/>
      <c r="K196" s="36"/>
      <c r="L196" s="37">
        <f>((F196)/(E196+F196+(Jan!E196+Fev!E196+Mar!E196+Abr!E196+Mai!E196)))</f>
        <v>0</v>
      </c>
      <c r="M196" s="37">
        <f t="shared" si="25"/>
        <v>0</v>
      </c>
      <c r="N196" s="37">
        <f t="shared" si="26"/>
        <v>0</v>
      </c>
      <c r="O196" s="38">
        <f t="shared" si="27"/>
        <v>0</v>
      </c>
    </row>
    <row r="197" spans="1:15" ht="12.75" customHeight="1" x14ac:dyDescent="0.2">
      <c r="A197" s="8" t="s">
        <v>155</v>
      </c>
      <c r="B197" s="52"/>
      <c r="C197" s="52"/>
      <c r="D197" s="36"/>
      <c r="E197" s="36"/>
      <c r="F197" s="36"/>
      <c r="G197" s="36"/>
      <c r="H197" s="36"/>
      <c r="I197" s="36"/>
      <c r="J197" s="36"/>
      <c r="K197" s="36"/>
      <c r="L197" s="37">
        <f>((F197)/(E197+F197+(Jan!E197+Fev!E197+Mar!E197+Abr!E197+Mai!E197)))</f>
        <v>0</v>
      </c>
      <c r="M197" s="37">
        <f t="shared" si="25"/>
        <v>0</v>
      </c>
      <c r="N197" s="37">
        <f t="shared" si="26"/>
        <v>0</v>
      </c>
      <c r="O197" s="38">
        <f t="shared" si="27"/>
        <v>0</v>
      </c>
    </row>
    <row r="198" spans="1:15" ht="12.75" customHeight="1" x14ac:dyDescent="0.2">
      <c r="A198" s="8" t="s">
        <v>156</v>
      </c>
      <c r="B198" s="54"/>
      <c r="C198" s="52"/>
      <c r="D198" s="36"/>
      <c r="E198" s="36"/>
      <c r="F198" s="36"/>
      <c r="G198" s="36"/>
      <c r="H198" s="36"/>
      <c r="I198" s="36"/>
      <c r="J198" s="36"/>
      <c r="K198" s="36"/>
      <c r="L198" s="37">
        <f>((F198)/(E198+F198+(Jan!E198+Fev!E198+Mar!E198+Abr!E198+Mai!E198)))</f>
        <v>0</v>
      </c>
      <c r="M198" s="37">
        <f t="shared" si="25"/>
        <v>0</v>
      </c>
      <c r="N198" s="37">
        <f t="shared" si="26"/>
        <v>0</v>
      </c>
      <c r="O198" s="38">
        <f t="shared" si="27"/>
        <v>0</v>
      </c>
    </row>
    <row r="199" spans="1:15" ht="12.75" customHeight="1" x14ac:dyDescent="0.2">
      <c r="A199" s="8" t="s">
        <v>157</v>
      </c>
      <c r="B199" s="54"/>
      <c r="C199" s="52"/>
      <c r="D199" s="36"/>
      <c r="E199" s="36"/>
      <c r="F199" s="36"/>
      <c r="G199" s="36"/>
      <c r="H199" s="36"/>
      <c r="I199" s="36"/>
      <c r="J199" s="36"/>
      <c r="K199" s="36"/>
      <c r="L199" s="37">
        <f>((F199)/(E199+F199+(Jan!E199+Fev!E199+Mar!E199+Abr!E199+Mai!E199)))</f>
        <v>0</v>
      </c>
      <c r="M199" s="37">
        <f t="shared" si="25"/>
        <v>0</v>
      </c>
      <c r="N199" s="37">
        <f t="shared" si="26"/>
        <v>0</v>
      </c>
      <c r="O199" s="38">
        <f t="shared" si="27"/>
        <v>0</v>
      </c>
    </row>
    <row r="200" spans="1:15" ht="12.75" customHeight="1" x14ac:dyDescent="0.2">
      <c r="A200" s="8" t="s">
        <v>158</v>
      </c>
      <c r="B200" s="54"/>
      <c r="C200" s="52"/>
      <c r="D200" s="36"/>
      <c r="E200" s="36"/>
      <c r="F200" s="36"/>
      <c r="G200" s="36"/>
      <c r="H200" s="36"/>
      <c r="I200" s="36"/>
      <c r="J200" s="36"/>
      <c r="K200" s="36"/>
      <c r="L200" s="37">
        <f>((F200)/(E200+F200+(Jan!E200+Fev!E200+Mar!E200+Abr!E200+Mai!E200)))</f>
        <v>0</v>
      </c>
      <c r="M200" s="37">
        <f t="shared" si="25"/>
        <v>0</v>
      </c>
      <c r="N200" s="37">
        <f t="shared" si="26"/>
        <v>0</v>
      </c>
      <c r="O200" s="38">
        <f t="shared" si="27"/>
        <v>0</v>
      </c>
    </row>
    <row r="201" spans="1:15" ht="17.25" customHeight="1" x14ac:dyDescent="0.2">
      <c r="A201" s="103" t="s">
        <v>159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5"/>
    </row>
    <row r="202" spans="1:15" ht="17.25" customHeight="1" x14ac:dyDescent="0.2">
      <c r="A202" s="8" t="s">
        <v>160</v>
      </c>
      <c r="B202" s="54"/>
      <c r="C202" s="52"/>
      <c r="D202" s="36"/>
      <c r="E202" s="36"/>
      <c r="F202" s="36"/>
      <c r="G202" s="39"/>
      <c r="H202" s="36"/>
      <c r="I202" s="36"/>
      <c r="J202" s="36"/>
      <c r="K202" s="36"/>
      <c r="L202" s="37">
        <f>((F202)/(E202+F202+(Jan!E202+Fev!E202+Mar!E202+Abr!E202+Mai!E202)))</f>
        <v>0</v>
      </c>
      <c r="M202" s="37">
        <f t="shared" ref="M202:M221" si="28">IF(D202=0,0%,(J202)/D202)</f>
        <v>0</v>
      </c>
      <c r="N202" s="37">
        <f t="shared" ref="N202:N221" si="29">IF(D202=0,0%,(E202)/D202)</f>
        <v>0</v>
      </c>
      <c r="O202" s="38">
        <f t="shared" ref="O202:O215" si="30">IF(J202=0,0%,I202/J202)</f>
        <v>0</v>
      </c>
    </row>
    <row r="203" spans="1:15" ht="17.25" customHeight="1" x14ac:dyDescent="0.2">
      <c r="A203" s="8" t="s">
        <v>161</v>
      </c>
      <c r="B203" s="52"/>
      <c r="C203" s="52"/>
      <c r="D203" s="36"/>
      <c r="E203" s="36"/>
      <c r="F203" s="36"/>
      <c r="G203" s="36"/>
      <c r="H203" s="36"/>
      <c r="I203" s="36"/>
      <c r="J203" s="36"/>
      <c r="K203" s="36"/>
      <c r="L203" s="37">
        <f>((F203)/(E203+F203+(Jan!E203+Fev!E203+Mar!E203+Abr!E203+Mai!E203)))</f>
        <v>0</v>
      </c>
      <c r="M203" s="37">
        <f t="shared" si="28"/>
        <v>0</v>
      </c>
      <c r="N203" s="37">
        <f t="shared" si="29"/>
        <v>0</v>
      </c>
      <c r="O203" s="38">
        <f t="shared" si="30"/>
        <v>0</v>
      </c>
    </row>
    <row r="204" spans="1:15" ht="12.75" customHeight="1" x14ac:dyDescent="0.2">
      <c r="A204" s="8" t="s">
        <v>162</v>
      </c>
      <c r="B204" s="52"/>
      <c r="C204" s="52"/>
      <c r="D204" s="36"/>
      <c r="E204" s="36"/>
      <c r="F204" s="36"/>
      <c r="G204" s="36"/>
      <c r="H204" s="36"/>
      <c r="I204" s="36"/>
      <c r="J204" s="36"/>
      <c r="K204" s="36"/>
      <c r="L204" s="37">
        <f>((F204)/(E204+F204+(Jan!E204+Fev!E204+Mar!E204+Abr!E204+Mai!E204)))</f>
        <v>0</v>
      </c>
      <c r="M204" s="37">
        <f t="shared" si="28"/>
        <v>0</v>
      </c>
      <c r="N204" s="37">
        <f t="shared" si="29"/>
        <v>0</v>
      </c>
      <c r="O204" s="38">
        <f t="shared" si="30"/>
        <v>0</v>
      </c>
    </row>
    <row r="205" spans="1:15" ht="17.25" customHeight="1" x14ac:dyDescent="0.2">
      <c r="A205" s="8" t="s">
        <v>163</v>
      </c>
      <c r="B205" s="52"/>
      <c r="C205" s="54"/>
      <c r="D205" s="36"/>
      <c r="E205" s="36"/>
      <c r="F205" s="36"/>
      <c r="G205" s="36"/>
      <c r="H205" s="36"/>
      <c r="I205" s="36"/>
      <c r="J205" s="36"/>
      <c r="K205" s="36"/>
      <c r="L205" s="37">
        <f>((F205)/(E205+F205+(Jan!E205+Fev!E205+Mar!E205+Abr!E205+Mai!E205)))</f>
        <v>0</v>
      </c>
      <c r="M205" s="37">
        <f t="shared" si="28"/>
        <v>0</v>
      </c>
      <c r="N205" s="37">
        <f t="shared" si="29"/>
        <v>0</v>
      </c>
      <c r="O205" s="38">
        <f t="shared" si="30"/>
        <v>0</v>
      </c>
    </row>
    <row r="206" spans="1:15" ht="17.25" customHeight="1" x14ac:dyDescent="0.2">
      <c r="A206" s="8" t="s">
        <v>164</v>
      </c>
      <c r="B206" s="54"/>
      <c r="C206" s="54"/>
      <c r="D206" s="36"/>
      <c r="E206" s="36"/>
      <c r="F206" s="36"/>
      <c r="G206" s="36"/>
      <c r="H206" s="36"/>
      <c r="I206" s="36"/>
      <c r="J206" s="36"/>
      <c r="K206" s="36"/>
      <c r="L206" s="37">
        <f>((F206)/(E206+F206+(Jan!E206+Fev!E206+Mar!E206+Abr!E206+Mai!E206)))</f>
        <v>0</v>
      </c>
      <c r="M206" s="37">
        <f t="shared" si="28"/>
        <v>0</v>
      </c>
      <c r="N206" s="37">
        <f t="shared" si="29"/>
        <v>0</v>
      </c>
      <c r="O206" s="38">
        <f t="shared" si="30"/>
        <v>0</v>
      </c>
    </row>
    <row r="207" spans="1:15" ht="17.25" customHeight="1" x14ac:dyDescent="0.2">
      <c r="A207" s="8" t="s">
        <v>165</v>
      </c>
      <c r="B207" s="54"/>
      <c r="C207" s="54"/>
      <c r="D207" s="36"/>
      <c r="E207" s="36"/>
      <c r="F207" s="36"/>
      <c r="G207" s="36"/>
      <c r="H207" s="36"/>
      <c r="I207" s="36"/>
      <c r="J207" s="36"/>
      <c r="K207" s="36"/>
      <c r="L207" s="37">
        <f>((F207)/(E207+F207+(Jan!E207+Fev!E207+Mar!E207+Abr!E207+Mai!E207)))</f>
        <v>0</v>
      </c>
      <c r="M207" s="37">
        <f t="shared" si="28"/>
        <v>0</v>
      </c>
      <c r="N207" s="37">
        <f t="shared" si="29"/>
        <v>0</v>
      </c>
      <c r="O207" s="38">
        <f t="shared" si="30"/>
        <v>0</v>
      </c>
    </row>
    <row r="208" spans="1:15" ht="17.25" customHeight="1" x14ac:dyDescent="0.2">
      <c r="A208" s="8" t="s">
        <v>166</v>
      </c>
      <c r="B208" s="52"/>
      <c r="C208" s="54"/>
      <c r="D208" s="36"/>
      <c r="E208" s="36"/>
      <c r="F208" s="36"/>
      <c r="G208" s="36"/>
      <c r="H208" s="36"/>
      <c r="I208" s="36"/>
      <c r="J208" s="36"/>
      <c r="K208" s="36"/>
      <c r="L208" s="37">
        <f>((F208)/(E208+F208+(Jan!E208+Fev!E208+Mar!E208+Abr!E208+Mai!E208)))</f>
        <v>0</v>
      </c>
      <c r="M208" s="37">
        <f t="shared" si="28"/>
        <v>0</v>
      </c>
      <c r="N208" s="37">
        <f t="shared" si="29"/>
        <v>0</v>
      </c>
      <c r="O208" s="38">
        <f t="shared" si="30"/>
        <v>0</v>
      </c>
    </row>
    <row r="209" spans="1:26" ht="17.25" customHeight="1" x14ac:dyDescent="0.2">
      <c r="A209" s="8" t="s">
        <v>167</v>
      </c>
      <c r="B209" s="54"/>
      <c r="C209" s="54"/>
      <c r="D209" s="36"/>
      <c r="E209" s="36"/>
      <c r="F209" s="36"/>
      <c r="G209" s="36"/>
      <c r="H209" s="36"/>
      <c r="I209" s="36"/>
      <c r="J209" s="36"/>
      <c r="K209" s="36"/>
      <c r="L209" s="37">
        <f>((F209)/(E209+F209+(Jan!E209+Fev!E209+Mar!E209+Abr!E209+Mai!E209)))</f>
        <v>0</v>
      </c>
      <c r="M209" s="37">
        <f t="shared" si="28"/>
        <v>0</v>
      </c>
      <c r="N209" s="37">
        <f t="shared" si="29"/>
        <v>0</v>
      </c>
      <c r="O209" s="38">
        <f t="shared" si="30"/>
        <v>0</v>
      </c>
    </row>
    <row r="210" spans="1:26" ht="17.25" customHeight="1" x14ac:dyDescent="0.2">
      <c r="A210" s="8" t="s">
        <v>168</v>
      </c>
      <c r="B210" s="54"/>
      <c r="C210" s="54"/>
      <c r="D210" s="36"/>
      <c r="E210" s="36"/>
      <c r="F210" s="36"/>
      <c r="G210" s="36"/>
      <c r="H210" s="36"/>
      <c r="I210" s="36"/>
      <c r="J210" s="36"/>
      <c r="K210" s="36"/>
      <c r="L210" s="37">
        <f>((F210)/(E210+F210+(Jan!E210+Fev!E210+Mar!E210+Abr!E210+Mai!E210)))</f>
        <v>0</v>
      </c>
      <c r="M210" s="37">
        <f t="shared" si="28"/>
        <v>0</v>
      </c>
      <c r="N210" s="37">
        <f t="shared" si="29"/>
        <v>0</v>
      </c>
      <c r="O210" s="38">
        <f t="shared" si="30"/>
        <v>0</v>
      </c>
    </row>
    <row r="211" spans="1:26" ht="17.25" customHeight="1" x14ac:dyDescent="0.2">
      <c r="A211" s="8" t="s">
        <v>169</v>
      </c>
      <c r="B211" s="52"/>
      <c r="C211" s="52"/>
      <c r="D211" s="36"/>
      <c r="E211" s="36"/>
      <c r="F211" s="36"/>
      <c r="G211" s="36"/>
      <c r="H211" s="36"/>
      <c r="I211" s="36"/>
      <c r="J211" s="36"/>
      <c r="K211" s="36"/>
      <c r="L211" s="37">
        <f>((F211)/(E211+F211+(Jan!E211+Fev!E211+Mar!E211+Abr!E211+Mai!E211)))</f>
        <v>0</v>
      </c>
      <c r="M211" s="37">
        <f t="shared" si="28"/>
        <v>0</v>
      </c>
      <c r="N211" s="37">
        <f t="shared" si="29"/>
        <v>0</v>
      </c>
      <c r="O211" s="38">
        <f t="shared" si="30"/>
        <v>0</v>
      </c>
    </row>
    <row r="212" spans="1:26" ht="17.25" customHeight="1" x14ac:dyDescent="0.2">
      <c r="A212" s="8" t="s">
        <v>170</v>
      </c>
      <c r="B212" s="52"/>
      <c r="C212" s="54"/>
      <c r="D212" s="36"/>
      <c r="E212" s="36"/>
      <c r="F212" s="36"/>
      <c r="G212" s="36"/>
      <c r="H212" s="36"/>
      <c r="I212" s="36"/>
      <c r="J212" s="36"/>
      <c r="K212" s="39"/>
      <c r="L212" s="37">
        <f>((F212)/(E212+F212+(Jan!E212+Fev!E212+Mar!E212+Abr!E212+Mai!E212)))</f>
        <v>0</v>
      </c>
      <c r="M212" s="37">
        <f t="shared" si="28"/>
        <v>0</v>
      </c>
      <c r="N212" s="37">
        <f t="shared" si="29"/>
        <v>0</v>
      </c>
      <c r="O212" s="38">
        <f t="shared" si="30"/>
        <v>0</v>
      </c>
    </row>
    <row r="213" spans="1:26" ht="17.25" customHeight="1" x14ac:dyDescent="0.2">
      <c r="A213" s="8" t="s">
        <v>171</v>
      </c>
      <c r="B213" s="52"/>
      <c r="C213" s="54"/>
      <c r="D213" s="36"/>
      <c r="E213" s="36"/>
      <c r="F213" s="36"/>
      <c r="G213" s="36"/>
      <c r="H213" s="36"/>
      <c r="I213" s="36"/>
      <c r="J213" s="36"/>
      <c r="K213" s="36"/>
      <c r="L213" s="37">
        <f>((F213)/(E213+F213+(Jan!E213+Fev!E213+Mar!E213+Abr!E213+Mai!E213)))</f>
        <v>0</v>
      </c>
      <c r="M213" s="37">
        <f t="shared" si="28"/>
        <v>0</v>
      </c>
      <c r="N213" s="37">
        <f t="shared" si="29"/>
        <v>0</v>
      </c>
      <c r="O213" s="38">
        <f t="shared" si="30"/>
        <v>0</v>
      </c>
    </row>
    <row r="214" spans="1:26" ht="17.25" customHeight="1" x14ac:dyDescent="0.2">
      <c r="A214" s="8" t="s">
        <v>172</v>
      </c>
      <c r="B214" s="54"/>
      <c r="C214" s="52"/>
      <c r="D214" s="36"/>
      <c r="E214" s="36"/>
      <c r="F214" s="36"/>
      <c r="G214" s="36"/>
      <c r="H214" s="36"/>
      <c r="I214" s="36"/>
      <c r="J214" s="36"/>
      <c r="K214" s="36"/>
      <c r="L214" s="37">
        <f>((F214)/(E214+F214+(Jan!E214+Fev!E214+Mar!E214+Abr!E214+Mai!E214)))</f>
        <v>0</v>
      </c>
      <c r="M214" s="37">
        <f t="shared" si="28"/>
        <v>0</v>
      </c>
      <c r="N214" s="37">
        <f t="shared" si="29"/>
        <v>0</v>
      </c>
      <c r="O214" s="38">
        <f t="shared" si="30"/>
        <v>0</v>
      </c>
    </row>
    <row r="215" spans="1:26" ht="17.25" customHeight="1" x14ac:dyDescent="0.2">
      <c r="A215" s="8" t="s">
        <v>173</v>
      </c>
      <c r="B215" s="54"/>
      <c r="C215" s="54"/>
      <c r="D215" s="36"/>
      <c r="E215" s="36"/>
      <c r="F215" s="36"/>
      <c r="G215" s="36"/>
      <c r="H215" s="36"/>
      <c r="I215" s="36"/>
      <c r="J215" s="36"/>
      <c r="K215" s="36"/>
      <c r="L215" s="37">
        <f>((F215)/(E215+F215+(Jan!E215+Fev!E215+Mar!E215+Abr!E215+Mai!E215)))</f>
        <v>0</v>
      </c>
      <c r="M215" s="37">
        <f t="shared" si="28"/>
        <v>0</v>
      </c>
      <c r="N215" s="37">
        <f t="shared" si="29"/>
        <v>0</v>
      </c>
      <c r="O215" s="38">
        <f t="shared" si="30"/>
        <v>0</v>
      </c>
    </row>
    <row r="216" spans="1:26" ht="26.25" customHeight="1" x14ac:dyDescent="0.2">
      <c r="A216" s="8" t="s">
        <v>174</v>
      </c>
      <c r="B216" s="65"/>
      <c r="C216" s="65"/>
      <c r="D216" s="36"/>
      <c r="E216" s="36"/>
      <c r="F216" s="36"/>
      <c r="G216" s="36"/>
      <c r="H216" s="36"/>
      <c r="I216" s="39"/>
      <c r="J216" s="36"/>
      <c r="K216" s="36"/>
      <c r="L216" s="37">
        <f>((F216)/(E216+F216+(Jan!E216+Fev!E216+Mar!E216+Abr!E216+Mai!E216)))</f>
        <v>0</v>
      </c>
      <c r="M216" s="37">
        <f t="shared" si="28"/>
        <v>0</v>
      </c>
      <c r="N216" s="58">
        <f t="shared" si="29"/>
        <v>0</v>
      </c>
      <c r="O216" s="38" t="s">
        <v>16</v>
      </c>
    </row>
    <row r="217" spans="1:26" ht="26.25" customHeight="1" x14ac:dyDescent="0.2">
      <c r="A217" s="8" t="s">
        <v>175</v>
      </c>
      <c r="B217" s="65"/>
      <c r="C217" s="65"/>
      <c r="D217" s="36"/>
      <c r="E217" s="36"/>
      <c r="F217" s="36"/>
      <c r="G217" s="36"/>
      <c r="H217" s="36"/>
      <c r="I217" s="39"/>
      <c r="J217" s="36"/>
      <c r="K217" s="36"/>
      <c r="L217" s="37">
        <f>((F217)/(E217+F217+(Jan!E217+Fev!E217+Mar!E217+Abr!E217+Mai!E217)))</f>
        <v>0</v>
      </c>
      <c r="M217" s="37">
        <f t="shared" si="28"/>
        <v>0</v>
      </c>
      <c r="N217" s="58">
        <f t="shared" si="29"/>
        <v>0</v>
      </c>
      <c r="O217" s="38" t="s">
        <v>16</v>
      </c>
    </row>
    <row r="218" spans="1:26" ht="26.25" customHeight="1" x14ac:dyDescent="0.2">
      <c r="A218" s="8" t="s">
        <v>176</v>
      </c>
      <c r="B218" s="65"/>
      <c r="C218" s="65"/>
      <c r="D218" s="36"/>
      <c r="E218" s="36"/>
      <c r="F218" s="36"/>
      <c r="G218" s="36"/>
      <c r="H218" s="36"/>
      <c r="I218" s="39"/>
      <c r="J218" s="36"/>
      <c r="K218" s="36"/>
      <c r="L218" s="37">
        <f>((F218)/(E218+F218+(Jan!E219+Fev!E219+Mar!E219+Abr!E219+Mai!E219)))</f>
        <v>0</v>
      </c>
      <c r="M218" s="37">
        <f t="shared" si="28"/>
        <v>0</v>
      </c>
      <c r="N218" s="58">
        <f t="shared" si="29"/>
        <v>0</v>
      </c>
      <c r="O218" s="38" t="s">
        <v>16</v>
      </c>
    </row>
    <row r="219" spans="1:26" ht="17.25" customHeight="1" x14ac:dyDescent="0.2">
      <c r="A219" s="4" t="s">
        <v>177</v>
      </c>
      <c r="B219" s="19">
        <f t="shared" ref="B219:K219" si="31">SUM(B195:B218)</f>
        <v>0</v>
      </c>
      <c r="C219" s="19">
        <f t="shared" si="31"/>
        <v>0</v>
      </c>
      <c r="D219" s="19">
        <f t="shared" si="31"/>
        <v>0</v>
      </c>
      <c r="E219" s="19">
        <f t="shared" si="31"/>
        <v>0</v>
      </c>
      <c r="F219" s="19">
        <f t="shared" si="31"/>
        <v>0</v>
      </c>
      <c r="G219" s="19">
        <f t="shared" si="31"/>
        <v>0</v>
      </c>
      <c r="H219" s="19">
        <f t="shared" si="31"/>
        <v>0</v>
      </c>
      <c r="I219" s="19">
        <f t="shared" si="31"/>
        <v>0</v>
      </c>
      <c r="J219" s="19">
        <f t="shared" si="31"/>
        <v>0</v>
      </c>
      <c r="K219" s="19">
        <f t="shared" si="31"/>
        <v>0</v>
      </c>
      <c r="L219" s="40">
        <f>((F219)/(E219+F219+(Jan!E219+Fev!E219+Mar!E219+Abr!E219+Mai!E219)))</f>
        <v>0</v>
      </c>
      <c r="M219" s="40">
        <f t="shared" si="28"/>
        <v>0</v>
      </c>
      <c r="N219" s="21">
        <f t="shared" si="29"/>
        <v>0</v>
      </c>
      <c r="O219" s="21">
        <f t="shared" ref="O219:O221" si="32">IF(J219=0,0%,I219/J219)</f>
        <v>0</v>
      </c>
    </row>
    <row r="220" spans="1:26" ht="17.25" customHeight="1" x14ac:dyDescent="0.2">
      <c r="A220" s="4" t="s">
        <v>178</v>
      </c>
      <c r="B220" s="19">
        <f t="shared" ref="B220:K220" si="33">SUM(B122,B162,B193)</f>
        <v>0</v>
      </c>
      <c r="C220" s="19">
        <f t="shared" si="33"/>
        <v>0</v>
      </c>
      <c r="D220" s="19">
        <f t="shared" si="33"/>
        <v>0</v>
      </c>
      <c r="E220" s="19">
        <f t="shared" si="33"/>
        <v>0</v>
      </c>
      <c r="F220" s="19">
        <f t="shared" si="33"/>
        <v>0</v>
      </c>
      <c r="G220" s="19">
        <f t="shared" si="33"/>
        <v>0</v>
      </c>
      <c r="H220" s="19">
        <f t="shared" si="33"/>
        <v>0</v>
      </c>
      <c r="I220" s="19">
        <f t="shared" si="33"/>
        <v>0</v>
      </c>
      <c r="J220" s="19">
        <f t="shared" si="33"/>
        <v>0</v>
      </c>
      <c r="K220" s="19">
        <f t="shared" si="33"/>
        <v>0</v>
      </c>
      <c r="L220" s="40">
        <f>((F220)/(E220+F220+(Jan!E220+Fev!E220+Mar!E220+Abr!E220+Mai!E220)))</f>
        <v>0</v>
      </c>
      <c r="M220" s="40">
        <f t="shared" si="28"/>
        <v>0</v>
      </c>
      <c r="N220" s="22">
        <f t="shared" si="29"/>
        <v>0</v>
      </c>
      <c r="O220" s="22">
        <f t="shared" si="32"/>
        <v>0</v>
      </c>
    </row>
    <row r="221" spans="1:26" ht="17.25" customHeight="1" x14ac:dyDescent="0.2">
      <c r="A221" s="42" t="s">
        <v>179</v>
      </c>
      <c r="B221" s="43">
        <f t="shared" ref="B221:K221" si="34">B219+B220</f>
        <v>0</v>
      </c>
      <c r="C221" s="43">
        <f t="shared" si="34"/>
        <v>0</v>
      </c>
      <c r="D221" s="43">
        <f t="shared" si="34"/>
        <v>0</v>
      </c>
      <c r="E221" s="43">
        <f t="shared" si="34"/>
        <v>0</v>
      </c>
      <c r="F221" s="43">
        <f t="shared" si="34"/>
        <v>0</v>
      </c>
      <c r="G221" s="43">
        <f t="shared" si="34"/>
        <v>0</v>
      </c>
      <c r="H221" s="43">
        <f t="shared" si="34"/>
        <v>0</v>
      </c>
      <c r="I221" s="43">
        <f t="shared" si="34"/>
        <v>0</v>
      </c>
      <c r="J221" s="43">
        <f t="shared" si="34"/>
        <v>0</v>
      </c>
      <c r="K221" s="43">
        <f t="shared" si="34"/>
        <v>0</v>
      </c>
      <c r="L221" s="44">
        <f>((F221)/(E221+F221+(Jan!E221+Fev!E221+Mar!E221+Abr!E221+Mai!E221)))</f>
        <v>0</v>
      </c>
      <c r="M221" s="44">
        <f t="shared" si="28"/>
        <v>0</v>
      </c>
      <c r="N221" s="56">
        <f t="shared" si="29"/>
        <v>0</v>
      </c>
      <c r="O221" s="56">
        <f t="shared" si="32"/>
        <v>0</v>
      </c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 x14ac:dyDescent="0.2">
      <c r="A222" s="110" t="s">
        <v>180</v>
      </c>
      <c r="B222" s="107"/>
      <c r="C222" s="107"/>
      <c r="D222" s="107"/>
      <c r="E222" s="107"/>
      <c r="F222" s="107"/>
      <c r="G222" s="107"/>
      <c r="H222" s="107"/>
      <c r="I222" s="47"/>
      <c r="J222" s="47"/>
      <c r="K222" s="47"/>
      <c r="L222" s="48"/>
      <c r="M222" s="48"/>
      <c r="N222" s="50"/>
      <c r="O222" s="48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11" t="s">
        <v>181</v>
      </c>
      <c r="B223" s="98"/>
      <c r="C223" s="98"/>
      <c r="D223" s="98"/>
      <c r="E223" s="98"/>
      <c r="F223" s="29"/>
      <c r="G223" s="29"/>
      <c r="H223" s="29"/>
      <c r="I223" s="29"/>
      <c r="J223" s="29"/>
      <c r="K223" s="29"/>
      <c r="L223" s="51"/>
      <c r="M223" s="51"/>
      <c r="N223" s="51"/>
      <c r="O223" s="51"/>
    </row>
  </sheetData>
  <mergeCells count="4">
    <mergeCell ref="A16:O26"/>
    <mergeCell ref="A201:O201"/>
    <mergeCell ref="A222:H222"/>
    <mergeCell ref="A223:E223"/>
  </mergeCells>
  <printOptions horizontalCentered="1" verticalCentered="1"/>
  <pageMargins left="3.937007874015748E-2" right="3.937007874015748E-2" top="0.98425196850393704" bottom="0.59055118110236227" header="0" footer="0"/>
  <pageSetup paperSize="9" orientation="portrait"/>
  <rowBreaks count="5" manualBreakCount="5">
    <brk id="193" man="1"/>
    <brk id="162" man="1"/>
    <brk id="56" man="1"/>
    <brk id="88" man="1"/>
    <brk id="122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223"/>
  <sheetViews>
    <sheetView showGridLines="0" workbookViewId="0"/>
  </sheetViews>
  <sheetFormatPr defaultColWidth="12.5703125" defaultRowHeight="15" customHeight="1" x14ac:dyDescent="0.2"/>
  <cols>
    <col min="1" max="1" width="22.7109375" customWidth="1"/>
    <col min="2" max="2" width="4.7109375" customWidth="1"/>
    <col min="3" max="3" width="4.85546875" customWidth="1"/>
    <col min="4" max="4" width="5.42578125" customWidth="1"/>
    <col min="5" max="5" width="5.5703125" customWidth="1"/>
    <col min="6" max="6" width="6.42578125" customWidth="1"/>
    <col min="7" max="8" width="5.7109375" customWidth="1"/>
    <col min="9" max="9" width="4.7109375" customWidth="1"/>
    <col min="10" max="10" width="6.5703125" customWidth="1"/>
    <col min="11" max="11" width="5.7109375" customWidth="1"/>
    <col min="12" max="12" width="4.7109375" customWidth="1"/>
    <col min="13" max="14" width="7.5703125" customWidth="1"/>
    <col min="15" max="15" width="5.140625" customWidth="1"/>
    <col min="16" max="31" width="8.5703125" customWidth="1"/>
  </cols>
  <sheetData>
    <row r="1" spans="1:15" ht="12.75" customHeight="1" x14ac:dyDescent="0.2">
      <c r="B1" s="29"/>
      <c r="C1" s="29"/>
      <c r="D1" s="29"/>
      <c r="E1" s="29"/>
      <c r="F1" s="29"/>
      <c r="G1" s="30"/>
      <c r="H1" s="29"/>
      <c r="I1" s="29"/>
      <c r="J1" s="29"/>
      <c r="K1" s="29"/>
      <c r="L1" s="31"/>
      <c r="M1" s="31"/>
      <c r="N1" s="31"/>
      <c r="O1" s="31"/>
    </row>
    <row r="2" spans="1:15" ht="12.75" customHeight="1" x14ac:dyDescent="0.2">
      <c r="B2" s="29"/>
      <c r="C2" s="29"/>
      <c r="D2" s="29"/>
      <c r="E2" s="29"/>
      <c r="F2" s="29"/>
      <c r="G2" s="30"/>
      <c r="H2" s="29"/>
      <c r="I2" s="29"/>
      <c r="J2" s="29"/>
      <c r="K2" s="29"/>
      <c r="L2" s="31"/>
      <c r="M2" s="31"/>
      <c r="N2" s="31"/>
      <c r="O2" s="31"/>
    </row>
    <row r="3" spans="1:15" ht="12.75" customHeight="1" x14ac:dyDescent="0.2">
      <c r="B3" s="29"/>
      <c r="C3" s="29"/>
      <c r="D3" s="29"/>
      <c r="E3" s="29"/>
      <c r="F3" s="29"/>
      <c r="G3" s="30"/>
      <c r="H3" s="29"/>
      <c r="I3" s="29"/>
      <c r="J3" s="29"/>
      <c r="K3" s="29"/>
      <c r="L3" s="31"/>
      <c r="M3" s="31"/>
      <c r="N3" s="31"/>
      <c r="O3" s="31"/>
    </row>
    <row r="4" spans="1:15" ht="12.75" customHeight="1" x14ac:dyDescent="0.2">
      <c r="B4" s="29"/>
      <c r="C4" s="29"/>
      <c r="D4" s="29"/>
      <c r="E4" s="29"/>
      <c r="F4" s="29"/>
      <c r="G4" s="30"/>
      <c r="H4" s="29"/>
      <c r="I4" s="29"/>
      <c r="J4" s="29"/>
      <c r="K4" s="29"/>
      <c r="L4" s="31"/>
      <c r="M4" s="31"/>
      <c r="N4" s="31"/>
      <c r="O4" s="31"/>
    </row>
    <row r="5" spans="1:15" ht="12.75" customHeight="1" x14ac:dyDescent="0.2">
      <c r="B5" s="29"/>
      <c r="C5" s="29"/>
      <c r="D5" s="29"/>
      <c r="E5" s="29"/>
      <c r="F5" s="29"/>
      <c r="G5" s="30"/>
      <c r="H5" s="29"/>
      <c r="I5" s="29"/>
      <c r="J5" s="29"/>
      <c r="K5" s="29"/>
      <c r="L5" s="31"/>
      <c r="M5" s="31"/>
      <c r="N5" s="31"/>
      <c r="O5" s="31"/>
    </row>
    <row r="6" spans="1:15" ht="12.75" customHeight="1" x14ac:dyDescent="0.2">
      <c r="B6" s="29"/>
      <c r="C6" s="29"/>
      <c r="D6" s="29"/>
      <c r="E6" s="29"/>
      <c r="F6" s="29"/>
      <c r="G6" s="30"/>
      <c r="H6" s="29"/>
      <c r="I6" s="29"/>
      <c r="J6" s="29"/>
      <c r="K6" s="29"/>
      <c r="L6" s="31"/>
      <c r="M6" s="31"/>
      <c r="N6" s="31"/>
      <c r="O6" s="31"/>
    </row>
    <row r="7" spans="1:15" ht="12.75" customHeight="1" x14ac:dyDescent="0.2">
      <c r="B7" s="29"/>
      <c r="C7" s="29"/>
      <c r="D7" s="29"/>
      <c r="E7" s="29"/>
      <c r="F7" s="29"/>
      <c r="G7" s="30"/>
      <c r="H7" s="29"/>
      <c r="I7" s="29"/>
      <c r="J7" s="29"/>
      <c r="K7" s="29"/>
      <c r="L7" s="31"/>
      <c r="M7" s="31"/>
      <c r="N7" s="31"/>
      <c r="O7" s="31"/>
    </row>
    <row r="8" spans="1:15" ht="12.75" customHeight="1" x14ac:dyDescent="0.2">
      <c r="B8" s="29"/>
      <c r="C8" s="29"/>
      <c r="D8" s="29"/>
      <c r="E8" s="29"/>
      <c r="F8" s="29"/>
      <c r="G8" s="30"/>
      <c r="H8" s="29"/>
      <c r="I8" s="29"/>
      <c r="J8" s="29"/>
      <c r="K8" s="29"/>
      <c r="L8" s="31"/>
      <c r="M8" s="31"/>
      <c r="N8" s="31"/>
      <c r="O8" s="31"/>
    </row>
    <row r="9" spans="1:15" ht="12.75" customHeight="1" x14ac:dyDescent="0.2">
      <c r="B9" s="29"/>
      <c r="C9" s="29"/>
      <c r="D9" s="29"/>
      <c r="E9" s="29"/>
      <c r="F9" s="29"/>
      <c r="G9" s="30"/>
      <c r="H9" s="29"/>
      <c r="I9" s="29"/>
      <c r="J9" s="29"/>
      <c r="K9" s="29"/>
      <c r="L9" s="31"/>
      <c r="M9" s="31"/>
      <c r="N9" s="31"/>
      <c r="O9" s="31"/>
    </row>
    <row r="10" spans="1:15" ht="12.75" customHeight="1" x14ac:dyDescent="0.2">
      <c r="B10" s="29"/>
      <c r="C10" s="29"/>
      <c r="D10" s="29"/>
      <c r="E10" s="29"/>
      <c r="F10" s="29"/>
      <c r="G10" s="30"/>
      <c r="H10" s="29"/>
      <c r="I10" s="29"/>
      <c r="J10" s="29"/>
      <c r="K10" s="29"/>
      <c r="L10" s="31"/>
      <c r="M10" s="31"/>
      <c r="N10" s="31"/>
      <c r="O10" s="31"/>
    </row>
    <row r="11" spans="1:15" ht="12.75" customHeight="1" x14ac:dyDescent="0.2">
      <c r="B11" s="29"/>
      <c r="C11" s="29"/>
      <c r="D11" s="29"/>
      <c r="E11" s="29"/>
      <c r="F11" s="29"/>
      <c r="G11" s="30"/>
      <c r="H11" s="29"/>
      <c r="I11" s="29"/>
      <c r="J11" s="29"/>
      <c r="K11" s="29"/>
      <c r="L11" s="31"/>
      <c r="M11" s="31"/>
      <c r="N11" s="31"/>
      <c r="O11" s="31"/>
    </row>
    <row r="12" spans="1:15" ht="12.75" customHeight="1" x14ac:dyDescent="0.2">
      <c r="B12" s="29"/>
      <c r="C12" s="29"/>
      <c r="D12" s="29"/>
      <c r="E12" s="29"/>
      <c r="F12" s="29"/>
      <c r="G12" s="30"/>
      <c r="H12" s="29"/>
      <c r="I12" s="29"/>
      <c r="J12" s="29"/>
      <c r="K12" s="29"/>
      <c r="L12" s="31"/>
      <c r="M12" s="31"/>
      <c r="N12" s="31"/>
      <c r="O12" s="31"/>
    </row>
    <row r="13" spans="1:15" ht="12.75" customHeight="1" x14ac:dyDescent="0.2">
      <c r="B13" s="29"/>
      <c r="C13" s="29"/>
      <c r="D13" s="29"/>
      <c r="E13" s="29"/>
      <c r="F13" s="29"/>
      <c r="G13" s="30"/>
      <c r="H13" s="29"/>
      <c r="I13" s="29"/>
      <c r="J13" s="29"/>
      <c r="K13" s="29"/>
      <c r="L13" s="31"/>
      <c r="M13" s="31"/>
      <c r="N13" s="31"/>
      <c r="O13" s="31"/>
    </row>
    <row r="14" spans="1:15" ht="12.75" customHeight="1" x14ac:dyDescent="0.2">
      <c r="B14" s="29"/>
      <c r="C14" s="29"/>
      <c r="D14" s="29"/>
      <c r="E14" s="29"/>
      <c r="F14" s="29"/>
      <c r="G14" s="30"/>
      <c r="H14" s="29"/>
      <c r="I14" s="29"/>
      <c r="J14" s="29"/>
      <c r="K14" s="29"/>
      <c r="L14" s="31"/>
      <c r="M14" s="31"/>
      <c r="N14" s="31"/>
      <c r="O14" s="31"/>
    </row>
    <row r="15" spans="1:15" ht="12.75" customHeight="1" x14ac:dyDescent="0.2">
      <c r="B15" s="29"/>
      <c r="C15" s="29"/>
      <c r="D15" s="29"/>
      <c r="E15" s="29"/>
      <c r="F15" s="29"/>
      <c r="G15" s="30"/>
      <c r="H15" s="29"/>
      <c r="I15" s="29"/>
      <c r="J15" s="29"/>
      <c r="K15" s="29"/>
      <c r="L15" s="31"/>
      <c r="M15" s="31"/>
      <c r="N15" s="31"/>
      <c r="O15" s="31"/>
    </row>
    <row r="16" spans="1:15" ht="12.75" customHeight="1" x14ac:dyDescent="0.2">
      <c r="A16" s="109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ht="12.75" customHeight="1" x14ac:dyDescent="0.2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9"/>
    </row>
    <row r="18" spans="1:15" ht="12.75" customHeight="1" x14ac:dyDescent="0.2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9"/>
    </row>
    <row r="19" spans="1:15" ht="12.75" customHeight="1" x14ac:dyDescent="0.2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</row>
    <row r="20" spans="1:15" ht="12.75" customHeight="1" x14ac:dyDescent="0.2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</row>
    <row r="21" spans="1:15" ht="12.75" customHeight="1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</row>
    <row r="22" spans="1:15" ht="12.75" customHeight="1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9"/>
    </row>
    <row r="23" spans="1:15" ht="12.75" customHeight="1" x14ac:dyDescent="0.2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/>
    </row>
    <row r="24" spans="1:15" ht="12.75" customHeight="1" x14ac:dyDescent="0.2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9"/>
    </row>
    <row r="25" spans="1:15" ht="12.75" customHeight="1" x14ac:dyDescent="0.2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</row>
    <row r="26" spans="1:15" ht="12.75" customHeight="1" x14ac:dyDescent="0.2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5" ht="12.75" customHeight="1" x14ac:dyDescent="0.2">
      <c r="B27" s="29"/>
      <c r="C27" s="29"/>
      <c r="D27" s="29"/>
      <c r="E27" s="29"/>
      <c r="F27" s="29"/>
      <c r="G27" s="30"/>
      <c r="H27" s="29"/>
      <c r="I27" s="29"/>
      <c r="J27" s="29"/>
      <c r="K27" s="29"/>
      <c r="L27" s="31"/>
      <c r="M27" s="31"/>
      <c r="N27" s="31"/>
      <c r="O27" s="31"/>
    </row>
    <row r="28" spans="1:15" ht="12.75" customHeight="1" x14ac:dyDescent="0.2">
      <c r="B28" s="29"/>
      <c r="C28" s="29"/>
      <c r="D28" s="29"/>
      <c r="E28" s="29"/>
      <c r="F28" s="29"/>
      <c r="G28" s="30"/>
      <c r="H28" s="29"/>
      <c r="I28" s="29"/>
      <c r="J28" s="29"/>
      <c r="K28" s="29"/>
      <c r="L28" s="31"/>
      <c r="M28" s="31"/>
      <c r="N28" s="31"/>
      <c r="O28" s="31"/>
    </row>
    <row r="29" spans="1:15" ht="12.75" customHeight="1" x14ac:dyDescent="0.2">
      <c r="B29" s="29"/>
      <c r="C29" s="29"/>
      <c r="D29" s="29"/>
      <c r="E29" s="29"/>
      <c r="F29" s="29"/>
      <c r="G29" s="30"/>
      <c r="H29" s="29"/>
      <c r="I29" s="29"/>
      <c r="J29" s="29"/>
      <c r="K29" s="29"/>
      <c r="L29" s="31"/>
      <c r="M29" s="31"/>
      <c r="N29" s="31"/>
      <c r="O29" s="31"/>
    </row>
    <row r="30" spans="1:15" ht="12.75" customHeight="1" x14ac:dyDescent="0.2"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31"/>
      <c r="M30" s="31"/>
      <c r="N30" s="31"/>
      <c r="O30" s="31"/>
    </row>
    <row r="31" spans="1:15" ht="12.75" customHeight="1" x14ac:dyDescent="0.2">
      <c r="B31" s="29"/>
      <c r="C31" s="29"/>
      <c r="D31" s="29"/>
      <c r="E31" s="29"/>
      <c r="F31" s="29"/>
      <c r="G31" s="30"/>
      <c r="H31" s="29"/>
      <c r="I31" s="29"/>
      <c r="J31" s="29"/>
      <c r="K31" s="29"/>
      <c r="L31" s="31"/>
      <c r="M31" s="31"/>
      <c r="N31" s="31"/>
      <c r="O31" s="31"/>
    </row>
    <row r="32" spans="1:15" ht="12.75" customHeight="1" x14ac:dyDescent="0.2">
      <c r="B32" s="29"/>
      <c r="C32" s="29"/>
      <c r="D32" s="29"/>
      <c r="E32" s="29"/>
      <c r="F32" s="29"/>
      <c r="G32" s="30"/>
      <c r="H32" s="29"/>
      <c r="I32" s="29"/>
      <c r="J32" s="29"/>
      <c r="K32" s="29"/>
      <c r="L32" s="31"/>
      <c r="M32" s="31"/>
      <c r="N32" s="31"/>
      <c r="O32" s="31"/>
    </row>
    <row r="33" spans="2:15" ht="12.75" customHeight="1" x14ac:dyDescent="0.2">
      <c r="B33" s="29"/>
      <c r="C33" s="29"/>
      <c r="D33" s="29"/>
      <c r="E33" s="29"/>
      <c r="F33" s="29"/>
      <c r="G33" s="30"/>
      <c r="H33" s="29"/>
      <c r="I33" s="29"/>
      <c r="J33" s="29"/>
      <c r="K33" s="29"/>
      <c r="L33" s="31"/>
      <c r="M33" s="31"/>
      <c r="N33" s="31"/>
      <c r="O33" s="31"/>
    </row>
    <row r="34" spans="2:15" ht="12.75" customHeight="1" x14ac:dyDescent="0.2">
      <c r="B34" s="29"/>
      <c r="C34" s="29"/>
      <c r="D34" s="29"/>
      <c r="E34" s="29"/>
      <c r="F34" s="29"/>
      <c r="G34" s="30"/>
      <c r="H34" s="29"/>
      <c r="I34" s="29"/>
      <c r="J34" s="29"/>
      <c r="K34" s="29"/>
      <c r="L34" s="31"/>
      <c r="M34" s="31"/>
      <c r="N34" s="31"/>
      <c r="O34" s="31"/>
    </row>
    <row r="35" spans="2:15" ht="12.75" customHeight="1" x14ac:dyDescent="0.2">
      <c r="B35" s="29"/>
      <c r="C35" s="29"/>
      <c r="D35" s="29"/>
      <c r="E35" s="29"/>
      <c r="F35" s="29"/>
      <c r="G35" s="30"/>
      <c r="H35" s="29"/>
      <c r="I35" s="29"/>
      <c r="J35" s="29"/>
      <c r="K35" s="29"/>
      <c r="L35" s="31"/>
      <c r="M35" s="31"/>
      <c r="N35" s="31"/>
      <c r="O35" s="31"/>
    </row>
    <row r="36" spans="2:15" ht="12.75" customHeight="1" x14ac:dyDescent="0.2">
      <c r="B36" s="29"/>
      <c r="C36" s="29"/>
      <c r="D36" s="29"/>
      <c r="E36" s="29"/>
      <c r="F36" s="29"/>
      <c r="G36" s="30"/>
      <c r="H36" s="29"/>
      <c r="I36" s="29"/>
      <c r="J36" s="29"/>
      <c r="K36" s="29"/>
      <c r="L36" s="31"/>
      <c r="M36" s="31"/>
      <c r="N36" s="31"/>
      <c r="O36" s="31"/>
    </row>
    <row r="37" spans="2:15" ht="12.75" customHeight="1" x14ac:dyDescent="0.2">
      <c r="B37" s="29"/>
      <c r="C37" s="29"/>
      <c r="D37" s="29"/>
      <c r="E37" s="29"/>
      <c r="F37" s="29"/>
      <c r="G37" s="30"/>
      <c r="H37" s="29"/>
      <c r="I37" s="29"/>
      <c r="J37" s="29"/>
      <c r="K37" s="29"/>
      <c r="L37" s="31"/>
      <c r="M37" s="31"/>
      <c r="N37" s="31"/>
      <c r="O37" s="31"/>
    </row>
    <row r="38" spans="2:15" ht="12.75" customHeight="1" x14ac:dyDescent="0.2">
      <c r="B38" s="29"/>
      <c r="C38" s="29"/>
      <c r="D38" s="29"/>
      <c r="E38" s="29"/>
      <c r="F38" s="29"/>
      <c r="G38" s="30"/>
      <c r="H38" s="29"/>
      <c r="I38" s="29"/>
      <c r="J38" s="29"/>
      <c r="K38" s="29"/>
      <c r="L38" s="31"/>
      <c r="M38" s="31"/>
      <c r="N38" s="31"/>
      <c r="O38" s="31"/>
    </row>
    <row r="39" spans="2:15" ht="12.75" customHeight="1" x14ac:dyDescent="0.2">
      <c r="B39" s="29"/>
      <c r="C39" s="29"/>
      <c r="D39" s="29"/>
      <c r="E39" s="29"/>
      <c r="F39" s="29"/>
      <c r="G39" s="30"/>
      <c r="H39" s="29"/>
      <c r="I39" s="29"/>
      <c r="J39" s="29"/>
      <c r="K39" s="29"/>
      <c r="L39" s="31"/>
      <c r="M39" s="31"/>
      <c r="N39" s="31"/>
      <c r="O39" s="31"/>
    </row>
    <row r="40" spans="2:15" ht="12.75" customHeight="1" x14ac:dyDescent="0.2">
      <c r="B40" s="29"/>
      <c r="C40" s="29"/>
      <c r="D40" s="29"/>
      <c r="E40" s="29"/>
      <c r="F40" s="29"/>
      <c r="G40" s="30"/>
      <c r="H40" s="29"/>
      <c r="I40" s="29"/>
      <c r="J40" s="29"/>
      <c r="K40" s="29"/>
      <c r="L40" s="31"/>
      <c r="M40" s="31"/>
      <c r="N40" s="31"/>
      <c r="O40" s="31"/>
    </row>
    <row r="41" spans="2:15" ht="12.75" customHeight="1" x14ac:dyDescent="0.2">
      <c r="B41" s="29"/>
      <c r="C41" s="29"/>
      <c r="D41" s="29"/>
      <c r="E41" s="29"/>
      <c r="F41" s="29"/>
      <c r="G41" s="30"/>
      <c r="H41" s="29"/>
      <c r="I41" s="29"/>
      <c r="J41" s="29"/>
      <c r="K41" s="29"/>
      <c r="L41" s="31"/>
      <c r="M41" s="31"/>
      <c r="N41" s="31"/>
      <c r="O41" s="31"/>
    </row>
    <row r="42" spans="2:15" ht="12.75" customHeight="1" x14ac:dyDescent="0.2">
      <c r="B42" s="29"/>
      <c r="C42" s="29"/>
      <c r="D42" s="29"/>
      <c r="E42" s="29"/>
      <c r="F42" s="29"/>
      <c r="G42" s="30"/>
      <c r="H42" s="29"/>
      <c r="I42" s="29"/>
      <c r="J42" s="29"/>
      <c r="K42" s="29"/>
      <c r="L42" s="31"/>
      <c r="M42" s="31"/>
      <c r="N42" s="31"/>
      <c r="O42" s="31"/>
    </row>
    <row r="43" spans="2:15" ht="12.75" customHeight="1" x14ac:dyDescent="0.2">
      <c r="B43" s="29"/>
      <c r="C43" s="29"/>
      <c r="D43" s="29"/>
      <c r="E43" s="29"/>
      <c r="F43" s="29"/>
      <c r="G43" s="30"/>
      <c r="H43" s="29"/>
      <c r="I43" s="29"/>
      <c r="J43" s="29"/>
      <c r="K43" s="29"/>
      <c r="L43" s="31"/>
      <c r="M43" s="31"/>
      <c r="N43" s="31"/>
      <c r="O43" s="31"/>
    </row>
    <row r="44" spans="2:15" ht="12.75" customHeight="1" x14ac:dyDescent="0.2">
      <c r="B44" s="29"/>
      <c r="C44" s="29"/>
      <c r="D44" s="29"/>
      <c r="E44" s="29"/>
      <c r="F44" s="29"/>
      <c r="G44" s="30"/>
      <c r="H44" s="29"/>
      <c r="I44" s="29"/>
      <c r="J44" s="29"/>
      <c r="K44" s="29"/>
      <c r="L44" s="31"/>
      <c r="M44" s="31"/>
      <c r="N44" s="31"/>
      <c r="O44" s="31"/>
    </row>
    <row r="45" spans="2:15" ht="12.75" customHeight="1" x14ac:dyDescent="0.2">
      <c r="B45" s="29"/>
      <c r="C45" s="29"/>
      <c r="D45" s="29"/>
      <c r="E45" s="29"/>
      <c r="F45" s="29"/>
      <c r="G45" s="30"/>
      <c r="H45" s="29"/>
      <c r="I45" s="29"/>
      <c r="J45" s="29"/>
      <c r="K45" s="29"/>
      <c r="L45" s="31"/>
      <c r="M45" s="31"/>
      <c r="N45" s="31"/>
      <c r="O45" s="31"/>
    </row>
    <row r="46" spans="2:15" ht="12.75" customHeight="1" x14ac:dyDescent="0.2">
      <c r="B46" s="29"/>
      <c r="C46" s="29"/>
      <c r="D46" s="29"/>
      <c r="E46" s="29"/>
      <c r="F46" s="29"/>
      <c r="G46" s="30"/>
      <c r="H46" s="29"/>
      <c r="I46" s="29"/>
      <c r="J46" s="29"/>
      <c r="K46" s="29"/>
      <c r="L46" s="31"/>
      <c r="M46" s="31"/>
      <c r="N46" s="31"/>
      <c r="O46" s="31"/>
    </row>
    <row r="47" spans="2:15" ht="12.75" customHeight="1" x14ac:dyDescent="0.2">
      <c r="B47" s="29"/>
      <c r="C47" s="29"/>
      <c r="D47" s="29"/>
      <c r="E47" s="29"/>
      <c r="F47" s="29"/>
      <c r="G47" s="30"/>
      <c r="H47" s="29"/>
      <c r="I47" s="29"/>
      <c r="J47" s="29"/>
      <c r="K47" s="29"/>
      <c r="L47" s="31"/>
      <c r="M47" s="31"/>
      <c r="N47" s="31"/>
      <c r="O47" s="31"/>
    </row>
    <row r="48" spans="2:15" ht="12.75" customHeight="1" x14ac:dyDescent="0.2">
      <c r="B48" s="29"/>
      <c r="C48" s="29"/>
      <c r="D48" s="29"/>
      <c r="E48" s="29"/>
      <c r="F48" s="29"/>
      <c r="G48" s="30"/>
      <c r="H48" s="29"/>
      <c r="I48" s="29"/>
      <c r="J48" s="29"/>
      <c r="K48" s="29"/>
      <c r="L48" s="31"/>
      <c r="M48" s="31"/>
      <c r="N48" s="31"/>
      <c r="O48" s="31"/>
    </row>
    <row r="49" spans="1:31" ht="12.75" customHeight="1" x14ac:dyDescent="0.2">
      <c r="B49" s="29"/>
      <c r="C49" s="29"/>
      <c r="D49" s="29"/>
      <c r="E49" s="29"/>
      <c r="F49" s="29"/>
      <c r="G49" s="30"/>
      <c r="H49" s="29"/>
      <c r="I49" s="29"/>
      <c r="J49" s="29"/>
      <c r="K49" s="29"/>
      <c r="L49" s="31"/>
      <c r="M49" s="31"/>
      <c r="N49" s="31"/>
      <c r="O49" s="31"/>
    </row>
    <row r="50" spans="1:31" ht="12.75" customHeight="1" x14ac:dyDescent="0.2">
      <c r="B50" s="29"/>
      <c r="C50" s="29"/>
      <c r="D50" s="29"/>
      <c r="E50" s="29"/>
      <c r="F50" s="29"/>
      <c r="G50" s="30"/>
      <c r="H50" s="29"/>
      <c r="I50" s="29"/>
      <c r="J50" s="29"/>
      <c r="K50" s="29"/>
      <c r="L50" s="31"/>
      <c r="M50" s="31"/>
      <c r="N50" s="31"/>
      <c r="O50" s="31"/>
    </row>
    <row r="51" spans="1:31" ht="12.75" customHeight="1" x14ac:dyDescent="0.2">
      <c r="B51" s="29"/>
      <c r="C51" s="29"/>
      <c r="D51" s="29"/>
      <c r="E51" s="29"/>
      <c r="F51" s="29"/>
      <c r="G51" s="30"/>
      <c r="H51" s="29"/>
      <c r="I51" s="29"/>
      <c r="J51" s="29"/>
      <c r="K51" s="29"/>
      <c r="L51" s="31"/>
      <c r="M51" s="31"/>
      <c r="N51" s="31"/>
      <c r="O51" s="31"/>
    </row>
    <row r="52" spans="1:31" ht="12.75" customHeight="1" x14ac:dyDescent="0.2">
      <c r="B52" s="29"/>
      <c r="C52" s="29"/>
      <c r="D52" s="29"/>
      <c r="E52" s="29"/>
      <c r="F52" s="29"/>
      <c r="G52" s="30"/>
      <c r="H52" s="29"/>
      <c r="I52" s="29"/>
      <c r="J52" s="29"/>
      <c r="K52" s="29"/>
      <c r="L52" s="31"/>
      <c r="M52" s="31"/>
      <c r="N52" s="31"/>
      <c r="O52" s="31"/>
    </row>
    <row r="53" spans="1:31" ht="12.75" customHeight="1" x14ac:dyDescent="0.2">
      <c r="B53" s="29"/>
      <c r="C53" s="29"/>
      <c r="D53" s="29"/>
      <c r="E53" s="29"/>
      <c r="F53" s="29"/>
      <c r="G53" s="30"/>
      <c r="H53" s="29"/>
      <c r="I53" s="29"/>
      <c r="J53" s="29"/>
      <c r="K53" s="29"/>
      <c r="L53" s="31"/>
      <c r="M53" s="31"/>
      <c r="N53" s="31"/>
      <c r="O53" s="31"/>
    </row>
    <row r="54" spans="1:31" ht="12.75" customHeight="1" x14ac:dyDescent="0.2">
      <c r="B54" s="29"/>
      <c r="C54" s="29"/>
      <c r="D54" s="29"/>
      <c r="E54" s="29"/>
      <c r="F54" s="29"/>
      <c r="G54" s="30"/>
      <c r="H54" s="29"/>
      <c r="I54" s="29"/>
      <c r="J54" s="29"/>
      <c r="K54" s="29"/>
      <c r="L54" s="31"/>
      <c r="M54" s="31"/>
      <c r="N54" s="31"/>
      <c r="O54" s="31"/>
    </row>
    <row r="55" spans="1:31" ht="12.75" customHeight="1" x14ac:dyDescent="0.2">
      <c r="B55" s="29"/>
      <c r="C55" s="29"/>
      <c r="D55" s="29"/>
      <c r="E55" s="29"/>
      <c r="F55" s="29"/>
      <c r="G55" s="30"/>
      <c r="H55" s="29"/>
      <c r="I55" s="29"/>
      <c r="J55" s="29"/>
      <c r="K55" s="29"/>
      <c r="L55" s="31"/>
      <c r="M55" s="31"/>
      <c r="N55" s="31"/>
      <c r="O55" s="31"/>
    </row>
    <row r="56" spans="1:31" ht="12.75" customHeight="1" x14ac:dyDescent="0.2">
      <c r="B56" s="29"/>
      <c r="C56" s="29"/>
      <c r="D56" s="29"/>
      <c r="E56" s="29"/>
      <c r="F56" s="29"/>
      <c r="G56" s="30"/>
      <c r="H56" s="29"/>
      <c r="I56" s="29"/>
      <c r="J56" s="29"/>
      <c r="K56" s="29"/>
      <c r="L56" s="31"/>
      <c r="M56" s="31"/>
      <c r="N56" s="31"/>
      <c r="O56" s="31"/>
    </row>
    <row r="57" spans="1:31" ht="109.5" customHeight="1" x14ac:dyDescent="0.2">
      <c r="A57" s="4" t="s">
        <v>0</v>
      </c>
      <c r="B57" s="5" t="s">
        <v>1</v>
      </c>
      <c r="C57" s="5" t="s">
        <v>2</v>
      </c>
      <c r="D57" s="5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  <c r="K57" s="5" t="s">
        <v>10</v>
      </c>
      <c r="L57" s="6" t="s">
        <v>11</v>
      </c>
      <c r="M57" s="6" t="s">
        <v>12</v>
      </c>
      <c r="N57" s="6" t="s">
        <v>13</v>
      </c>
      <c r="O57" s="7" t="s">
        <v>14</v>
      </c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" t="s">
        <v>13</v>
      </c>
      <c r="AE57" s="7" t="s">
        <v>14</v>
      </c>
    </row>
    <row r="58" spans="1:31" ht="12.75" customHeight="1" x14ac:dyDescent="0.2">
      <c r="A58" s="8" t="s">
        <v>15</v>
      </c>
      <c r="B58" s="67"/>
      <c r="C58" s="67"/>
      <c r="D58" s="68"/>
      <c r="E58" s="68"/>
      <c r="F58" s="68"/>
      <c r="G58" s="69"/>
      <c r="H58" s="68"/>
      <c r="I58" s="68"/>
      <c r="J58" s="68"/>
      <c r="K58" s="68"/>
      <c r="L58" s="37">
        <f>((F58)/(E58+F58+(Jan!E58+Fev!E58+Mar!E58+Abr!E58+Mai!E58+Jun!E58)))</f>
        <v>0</v>
      </c>
      <c r="M58" s="37">
        <f t="shared" ref="M58:M88" si="0">IF(D58=0,0%,(J58)/D58)</f>
        <v>0</v>
      </c>
      <c r="N58" s="37">
        <f t="shared" ref="N58:N88" si="1">IF(D58=0,0%,(E58)/D58)</f>
        <v>0</v>
      </c>
      <c r="O58" s="38" t="s">
        <v>16</v>
      </c>
      <c r="AD58" s="70">
        <f t="shared" ref="AD58:AD88" si="2">IF(T58=0,0%,(U58)/T58)</f>
        <v>0</v>
      </c>
      <c r="AE58" s="71" t="s">
        <v>16</v>
      </c>
    </row>
    <row r="59" spans="1:31" ht="17.25" customHeight="1" x14ac:dyDescent="0.2">
      <c r="A59" s="8" t="s">
        <v>17</v>
      </c>
      <c r="B59" s="67"/>
      <c r="C59" s="67"/>
      <c r="D59" s="68"/>
      <c r="E59" s="68"/>
      <c r="F59" s="68"/>
      <c r="G59" s="69"/>
      <c r="H59" s="68"/>
      <c r="I59" s="68"/>
      <c r="J59" s="68"/>
      <c r="K59" s="68"/>
      <c r="L59" s="37">
        <f>((F59)/(E59+F59+(Jan!E59+Fev!E59+Mar!E59+Abr!E59+Mai!E59+Jun!E59)))</f>
        <v>0</v>
      </c>
      <c r="M59" s="37">
        <f t="shared" si="0"/>
        <v>0</v>
      </c>
      <c r="N59" s="37">
        <f t="shared" si="1"/>
        <v>0</v>
      </c>
      <c r="O59" s="38">
        <f t="shared" ref="O59:O60" si="3">IF(J59=0,0%,I59/J59)</f>
        <v>0</v>
      </c>
      <c r="AD59" s="70">
        <f t="shared" si="2"/>
        <v>0</v>
      </c>
      <c r="AE59" s="71">
        <f t="shared" ref="AE59:AE60" si="4">IF(Z59=0,0%,Y59/Z59)</f>
        <v>0</v>
      </c>
    </row>
    <row r="60" spans="1:31" ht="17.25" customHeight="1" x14ac:dyDescent="0.2">
      <c r="A60" s="8" t="s">
        <v>18</v>
      </c>
      <c r="B60" s="67"/>
      <c r="C60" s="67"/>
      <c r="D60" s="68"/>
      <c r="E60" s="68"/>
      <c r="F60" s="68"/>
      <c r="G60" s="69"/>
      <c r="H60" s="68"/>
      <c r="I60" s="68"/>
      <c r="J60" s="68"/>
      <c r="K60" s="68"/>
      <c r="L60" s="37">
        <f>((F60)/(E60+F60+(Jan!E60+Fev!E60+Mar!E60+Abr!E60+Mai!E60+Jun!E60)))</f>
        <v>0</v>
      </c>
      <c r="M60" s="37">
        <f t="shared" si="0"/>
        <v>0</v>
      </c>
      <c r="N60" s="37">
        <f t="shared" si="1"/>
        <v>0</v>
      </c>
      <c r="O60" s="38">
        <f t="shared" si="3"/>
        <v>0</v>
      </c>
      <c r="AD60" s="70">
        <f t="shared" si="2"/>
        <v>0</v>
      </c>
      <c r="AE60" s="71">
        <f t="shared" si="4"/>
        <v>0</v>
      </c>
    </row>
    <row r="61" spans="1:31" ht="17.25" customHeight="1" x14ac:dyDescent="0.2">
      <c r="A61" s="8" t="s">
        <v>19</v>
      </c>
      <c r="B61" s="67"/>
      <c r="C61" s="67"/>
      <c r="D61" s="68"/>
      <c r="E61" s="68"/>
      <c r="F61" s="68"/>
      <c r="G61" s="69"/>
      <c r="H61" s="68"/>
      <c r="I61" s="68"/>
      <c r="J61" s="68"/>
      <c r="K61" s="68"/>
      <c r="L61" s="37">
        <f>((F61)/(E61+F61+(Jan!E61+Fev!E61+Mar!E61+Abr!E61+Mai!E61+Jun!E61)))</f>
        <v>0</v>
      </c>
      <c r="M61" s="37">
        <f t="shared" si="0"/>
        <v>0</v>
      </c>
      <c r="N61" s="37">
        <f t="shared" si="1"/>
        <v>0</v>
      </c>
      <c r="O61" s="38" t="s">
        <v>16</v>
      </c>
      <c r="AD61" s="70">
        <f t="shared" si="2"/>
        <v>0</v>
      </c>
      <c r="AE61" s="71" t="s">
        <v>16</v>
      </c>
    </row>
    <row r="62" spans="1:31" ht="17.25" customHeight="1" x14ac:dyDescent="0.2">
      <c r="A62" s="8" t="s">
        <v>20</v>
      </c>
      <c r="B62" s="67"/>
      <c r="C62" s="67"/>
      <c r="D62" s="68"/>
      <c r="E62" s="68"/>
      <c r="F62" s="68"/>
      <c r="G62" s="69"/>
      <c r="H62" s="68"/>
      <c r="I62" s="68"/>
      <c r="J62" s="68"/>
      <c r="K62" s="68"/>
      <c r="L62" s="37">
        <f>((F62)/(E62+F62+(Jan!E62+Fev!E62+Mar!E62+Abr!E62+Mai!E62+Jun!E62)))</f>
        <v>0</v>
      </c>
      <c r="M62" s="37">
        <f t="shared" si="0"/>
        <v>0</v>
      </c>
      <c r="N62" s="37">
        <f t="shared" si="1"/>
        <v>0</v>
      </c>
      <c r="O62" s="38" t="s">
        <v>16</v>
      </c>
      <c r="AD62" s="70">
        <f t="shared" si="2"/>
        <v>0</v>
      </c>
      <c r="AE62" s="71" t="s">
        <v>16</v>
      </c>
    </row>
    <row r="63" spans="1:31" ht="17.25" customHeight="1" x14ac:dyDescent="0.2">
      <c r="A63" s="8" t="s">
        <v>21</v>
      </c>
      <c r="B63" s="67"/>
      <c r="C63" s="67"/>
      <c r="D63" s="68"/>
      <c r="E63" s="68"/>
      <c r="F63" s="68"/>
      <c r="G63" s="69"/>
      <c r="H63" s="68"/>
      <c r="I63" s="68"/>
      <c r="J63" s="68"/>
      <c r="K63" s="68"/>
      <c r="L63" s="37">
        <f>((F63)/(E63+F63+(Jan!E63+Fev!E63+Mar!E63+Abr!E63+Mai!E63+Jun!E63)))</f>
        <v>0</v>
      </c>
      <c r="M63" s="37">
        <f t="shared" si="0"/>
        <v>0</v>
      </c>
      <c r="N63" s="37">
        <f t="shared" si="1"/>
        <v>0</v>
      </c>
      <c r="O63" s="38">
        <f t="shared" ref="O63:O64" si="5">IF(J63=0,0%,I63/J63)</f>
        <v>0</v>
      </c>
      <c r="AD63" s="70">
        <f t="shared" si="2"/>
        <v>0</v>
      </c>
      <c r="AE63" s="71">
        <f t="shared" ref="AE63:AE64" si="6">IF(Z63=0,0%,Y63/Z63)</f>
        <v>0</v>
      </c>
    </row>
    <row r="64" spans="1:31" ht="21.75" customHeight="1" x14ac:dyDescent="0.2">
      <c r="A64" s="8" t="s">
        <v>22</v>
      </c>
      <c r="B64" s="67"/>
      <c r="C64" s="67"/>
      <c r="D64" s="68"/>
      <c r="E64" s="68"/>
      <c r="F64" s="68"/>
      <c r="G64" s="69"/>
      <c r="H64" s="68"/>
      <c r="I64" s="68"/>
      <c r="J64" s="68"/>
      <c r="K64" s="68"/>
      <c r="L64" s="37">
        <f>((F64)/(E64+F64+(Jan!E64+Fev!E64+Mar!E64+Abr!E64+Mai!E64+Jun!E64)))</f>
        <v>0</v>
      </c>
      <c r="M64" s="37">
        <f t="shared" si="0"/>
        <v>0</v>
      </c>
      <c r="N64" s="37">
        <f t="shared" si="1"/>
        <v>0</v>
      </c>
      <c r="O64" s="38">
        <f t="shared" si="5"/>
        <v>0</v>
      </c>
      <c r="AD64" s="70">
        <f t="shared" si="2"/>
        <v>0</v>
      </c>
      <c r="AE64" s="71">
        <f t="shared" si="6"/>
        <v>0</v>
      </c>
    </row>
    <row r="65" spans="1:31" ht="17.25" customHeight="1" x14ac:dyDescent="0.2">
      <c r="A65" s="8" t="s">
        <v>23</v>
      </c>
      <c r="B65" s="67"/>
      <c r="C65" s="67"/>
      <c r="D65" s="68"/>
      <c r="E65" s="68"/>
      <c r="F65" s="68"/>
      <c r="G65" s="69"/>
      <c r="H65" s="68"/>
      <c r="I65" s="68"/>
      <c r="J65" s="68"/>
      <c r="K65" s="68"/>
      <c r="L65" s="37">
        <f>((F65)/(E65+F65+(Jan!E65+Fev!E65+Mar!E65+Abr!E65+Mai!E65+Jun!E65)))</f>
        <v>0</v>
      </c>
      <c r="M65" s="37">
        <f t="shared" si="0"/>
        <v>0</v>
      </c>
      <c r="N65" s="37">
        <f t="shared" si="1"/>
        <v>0</v>
      </c>
      <c r="O65" s="38" t="s">
        <v>16</v>
      </c>
      <c r="AD65" s="70">
        <f t="shared" si="2"/>
        <v>0</v>
      </c>
      <c r="AE65" s="71" t="s">
        <v>16</v>
      </c>
    </row>
    <row r="66" spans="1:31" ht="12.75" customHeight="1" x14ac:dyDescent="0.2">
      <c r="A66" s="8" t="s">
        <v>24</v>
      </c>
      <c r="B66" s="67"/>
      <c r="C66" s="67"/>
      <c r="D66" s="68"/>
      <c r="E66" s="68"/>
      <c r="F66" s="68"/>
      <c r="G66" s="69"/>
      <c r="H66" s="68"/>
      <c r="I66" s="68"/>
      <c r="J66" s="68"/>
      <c r="K66" s="68"/>
      <c r="L66" s="37">
        <f>((F66)/(E66+F66+(Jan!E66+Fev!E66+Mar!E66+Abr!E66+Mai!E66+Jun!E66)))</f>
        <v>0</v>
      </c>
      <c r="M66" s="37">
        <f t="shared" si="0"/>
        <v>0</v>
      </c>
      <c r="N66" s="37">
        <f t="shared" si="1"/>
        <v>0</v>
      </c>
      <c r="O66" s="38">
        <f t="shared" ref="O66:O67" si="7">IF(J66=0,0%,I66/J66)</f>
        <v>0</v>
      </c>
      <c r="AD66" s="70">
        <f t="shared" si="2"/>
        <v>0</v>
      </c>
      <c r="AE66" s="71">
        <f t="shared" ref="AE66:AE67" si="8">IF(Z66=0,0%,Y66/Z66)</f>
        <v>0</v>
      </c>
    </row>
    <row r="67" spans="1:31" ht="12.75" customHeight="1" x14ac:dyDescent="0.2">
      <c r="A67" s="8" t="s">
        <v>25</v>
      </c>
      <c r="B67" s="67"/>
      <c r="C67" s="67"/>
      <c r="D67" s="68"/>
      <c r="E67" s="68"/>
      <c r="F67" s="68"/>
      <c r="G67" s="69"/>
      <c r="H67" s="68"/>
      <c r="I67" s="68"/>
      <c r="J67" s="68"/>
      <c r="K67" s="68"/>
      <c r="L67" s="37">
        <f>((F67)/(E67+F67+(Jan!E67+Fev!E67+Mar!E67+Abr!E67+Mai!E67+Jun!E67)))</f>
        <v>0</v>
      </c>
      <c r="M67" s="37">
        <f t="shared" si="0"/>
        <v>0</v>
      </c>
      <c r="N67" s="37">
        <f t="shared" si="1"/>
        <v>0</v>
      </c>
      <c r="O67" s="38">
        <f t="shared" si="7"/>
        <v>0</v>
      </c>
      <c r="AD67" s="70">
        <f t="shared" si="2"/>
        <v>0</v>
      </c>
      <c r="AE67" s="71">
        <f t="shared" si="8"/>
        <v>0</v>
      </c>
    </row>
    <row r="68" spans="1:31" ht="12.75" customHeight="1" x14ac:dyDescent="0.2">
      <c r="A68" s="12" t="s">
        <v>26</v>
      </c>
      <c r="B68" s="67"/>
      <c r="C68" s="67"/>
      <c r="D68" s="68"/>
      <c r="E68" s="68"/>
      <c r="F68" s="68"/>
      <c r="G68" s="69"/>
      <c r="H68" s="68"/>
      <c r="I68" s="68"/>
      <c r="J68" s="68"/>
      <c r="K68" s="68"/>
      <c r="L68" s="37">
        <f>((F68)/(E68+F68+(Jan!E68+Fev!E68+Mar!E68+Abr!E68+Mai!E68+Jun!E68)))</f>
        <v>0</v>
      </c>
      <c r="M68" s="37">
        <f t="shared" si="0"/>
        <v>0</v>
      </c>
      <c r="N68" s="37">
        <f t="shared" si="1"/>
        <v>0</v>
      </c>
      <c r="O68" s="38" t="s">
        <v>16</v>
      </c>
      <c r="AD68" s="70">
        <f t="shared" si="2"/>
        <v>0</v>
      </c>
      <c r="AE68" s="71" t="s">
        <v>16</v>
      </c>
    </row>
    <row r="69" spans="1:31" ht="17.25" customHeight="1" x14ac:dyDescent="0.2">
      <c r="A69" s="8" t="s">
        <v>27</v>
      </c>
      <c r="B69" s="67"/>
      <c r="C69" s="67"/>
      <c r="D69" s="68"/>
      <c r="E69" s="68"/>
      <c r="F69" s="68"/>
      <c r="G69" s="69"/>
      <c r="H69" s="68"/>
      <c r="I69" s="68"/>
      <c r="J69" s="68"/>
      <c r="K69" s="68"/>
      <c r="L69" s="37">
        <f>((F69)/(E69+F69+(Jan!E69+Fev!E69+Mar!E69+Abr!E69+Mai!E69+Jun!E69)))</f>
        <v>0</v>
      </c>
      <c r="M69" s="37">
        <f t="shared" si="0"/>
        <v>0</v>
      </c>
      <c r="N69" s="37">
        <f t="shared" si="1"/>
        <v>0</v>
      </c>
      <c r="O69" s="38">
        <f t="shared" ref="O69:O81" si="9">IF(J69=0,0%,I69/J69)</f>
        <v>0</v>
      </c>
      <c r="AD69" s="70">
        <f t="shared" si="2"/>
        <v>0</v>
      </c>
      <c r="AE69" s="71">
        <f t="shared" ref="AE69:AE81" si="10">IF(Z69=0,0%,Y69/Z69)</f>
        <v>0</v>
      </c>
    </row>
    <row r="70" spans="1:31" ht="17.25" customHeight="1" x14ac:dyDescent="0.2">
      <c r="A70" s="8" t="s">
        <v>28</v>
      </c>
      <c r="B70" s="67"/>
      <c r="C70" s="67"/>
      <c r="D70" s="68"/>
      <c r="E70" s="68"/>
      <c r="F70" s="68"/>
      <c r="G70" s="69"/>
      <c r="H70" s="68"/>
      <c r="I70" s="68"/>
      <c r="J70" s="68"/>
      <c r="K70" s="68"/>
      <c r="L70" s="37">
        <f>((F70)/(E70+F70+(Jan!E70+Fev!E70+Mar!E70+Abr!E70+Mai!E70+Jun!E70)))</f>
        <v>0</v>
      </c>
      <c r="M70" s="37">
        <f t="shared" si="0"/>
        <v>0</v>
      </c>
      <c r="N70" s="37">
        <f t="shared" si="1"/>
        <v>0</v>
      </c>
      <c r="O70" s="38">
        <f t="shared" si="9"/>
        <v>0</v>
      </c>
      <c r="AD70" s="70">
        <f t="shared" si="2"/>
        <v>0</v>
      </c>
      <c r="AE70" s="71">
        <f t="shared" si="10"/>
        <v>0</v>
      </c>
    </row>
    <row r="71" spans="1:31" ht="17.25" customHeight="1" x14ac:dyDescent="0.2">
      <c r="A71" s="8" t="s">
        <v>29</v>
      </c>
      <c r="B71" s="67"/>
      <c r="C71" s="67"/>
      <c r="D71" s="68"/>
      <c r="E71" s="68"/>
      <c r="F71" s="68"/>
      <c r="G71" s="69"/>
      <c r="H71" s="68"/>
      <c r="I71" s="68"/>
      <c r="J71" s="68"/>
      <c r="K71" s="68"/>
      <c r="L71" s="37">
        <f>((F71)/(E71+F71+(Jan!E71+Fev!E71+Mar!E71+Abr!E71+Mai!E71+Jun!E71)))</f>
        <v>0</v>
      </c>
      <c r="M71" s="37">
        <f t="shared" si="0"/>
        <v>0</v>
      </c>
      <c r="N71" s="37">
        <f t="shared" si="1"/>
        <v>0</v>
      </c>
      <c r="O71" s="38">
        <f t="shared" si="9"/>
        <v>0</v>
      </c>
      <c r="AD71" s="70">
        <f t="shared" si="2"/>
        <v>0</v>
      </c>
      <c r="AE71" s="71">
        <f t="shared" si="10"/>
        <v>0</v>
      </c>
    </row>
    <row r="72" spans="1:31" ht="17.25" customHeight="1" x14ac:dyDescent="0.2">
      <c r="A72" s="8" t="s">
        <v>30</v>
      </c>
      <c r="B72" s="67"/>
      <c r="C72" s="67"/>
      <c r="D72" s="68"/>
      <c r="E72" s="68"/>
      <c r="F72" s="68"/>
      <c r="G72" s="69"/>
      <c r="H72" s="68"/>
      <c r="I72" s="68"/>
      <c r="J72" s="68"/>
      <c r="K72" s="68"/>
      <c r="L72" s="37">
        <f>((F72)/(E72+F72+(Jan!E72+Fev!E72+Mar!E72+Abr!E72+Mai!E72+Jun!E72)))</f>
        <v>0</v>
      </c>
      <c r="M72" s="37">
        <f t="shared" si="0"/>
        <v>0</v>
      </c>
      <c r="N72" s="37">
        <f t="shared" si="1"/>
        <v>0</v>
      </c>
      <c r="O72" s="38">
        <f t="shared" si="9"/>
        <v>0</v>
      </c>
      <c r="AD72" s="70">
        <f t="shared" si="2"/>
        <v>0</v>
      </c>
      <c r="AE72" s="71">
        <f t="shared" si="10"/>
        <v>0</v>
      </c>
    </row>
    <row r="73" spans="1:31" ht="17.25" customHeight="1" x14ac:dyDescent="0.2">
      <c r="A73" s="8" t="s">
        <v>31</v>
      </c>
      <c r="B73" s="67"/>
      <c r="C73" s="67"/>
      <c r="D73" s="68"/>
      <c r="E73" s="68"/>
      <c r="F73" s="68"/>
      <c r="G73" s="69"/>
      <c r="H73" s="68"/>
      <c r="I73" s="68"/>
      <c r="J73" s="68"/>
      <c r="K73" s="68"/>
      <c r="L73" s="37">
        <f>((F73)/(E73+F73+(Jan!E73+Fev!E73+Mar!E73+Abr!E73+Mai!E73+Jun!E73)))</f>
        <v>0</v>
      </c>
      <c r="M73" s="37">
        <f t="shared" si="0"/>
        <v>0</v>
      </c>
      <c r="N73" s="37">
        <f t="shared" si="1"/>
        <v>0</v>
      </c>
      <c r="O73" s="38">
        <f t="shared" si="9"/>
        <v>0</v>
      </c>
      <c r="AD73" s="70">
        <f t="shared" si="2"/>
        <v>0</v>
      </c>
      <c r="AE73" s="71">
        <f t="shared" si="10"/>
        <v>0</v>
      </c>
    </row>
    <row r="74" spans="1:31" ht="17.25" customHeight="1" x14ac:dyDescent="0.2">
      <c r="A74" s="8" t="s">
        <v>32</v>
      </c>
      <c r="B74" s="67"/>
      <c r="C74" s="67"/>
      <c r="D74" s="68"/>
      <c r="E74" s="68"/>
      <c r="F74" s="68"/>
      <c r="G74" s="69"/>
      <c r="H74" s="68"/>
      <c r="I74" s="68"/>
      <c r="J74" s="68"/>
      <c r="K74" s="68"/>
      <c r="L74" s="37">
        <f>((F74)/(E74+F74+(Jan!E74+Fev!E74+Mar!E74+Abr!E74+Mai!E74+Jun!E74)))</f>
        <v>0</v>
      </c>
      <c r="M74" s="37">
        <f t="shared" si="0"/>
        <v>0</v>
      </c>
      <c r="N74" s="37">
        <f t="shared" si="1"/>
        <v>0</v>
      </c>
      <c r="O74" s="38">
        <f t="shared" si="9"/>
        <v>0</v>
      </c>
      <c r="AD74" s="70">
        <f t="shared" si="2"/>
        <v>0</v>
      </c>
      <c r="AE74" s="71">
        <f t="shared" si="10"/>
        <v>0</v>
      </c>
    </row>
    <row r="75" spans="1:31" ht="17.25" customHeight="1" x14ac:dyDescent="0.2">
      <c r="A75" s="13" t="s">
        <v>33</v>
      </c>
      <c r="B75" s="67"/>
      <c r="C75" s="67"/>
      <c r="D75" s="68"/>
      <c r="E75" s="68"/>
      <c r="F75" s="68"/>
      <c r="G75" s="68"/>
      <c r="H75" s="68"/>
      <c r="I75" s="68"/>
      <c r="J75" s="68"/>
      <c r="K75" s="68"/>
      <c r="L75" s="37">
        <f>((F75)/(E75+F75+(Jan!E75+Fev!E75+Mar!E75+Abr!E75+Mai!E75+Jun!E75)))</f>
        <v>0</v>
      </c>
      <c r="M75" s="37">
        <f t="shared" si="0"/>
        <v>0</v>
      </c>
      <c r="N75" s="37">
        <f t="shared" si="1"/>
        <v>0</v>
      </c>
      <c r="O75" s="38">
        <f t="shared" si="9"/>
        <v>0</v>
      </c>
      <c r="AD75" s="70">
        <f t="shared" si="2"/>
        <v>0</v>
      </c>
      <c r="AE75" s="71">
        <f t="shared" si="10"/>
        <v>0</v>
      </c>
    </row>
    <row r="76" spans="1:31" ht="17.25" customHeight="1" x14ac:dyDescent="0.2">
      <c r="A76" s="13" t="s">
        <v>34</v>
      </c>
      <c r="B76" s="67"/>
      <c r="C76" s="67"/>
      <c r="D76" s="68"/>
      <c r="E76" s="68"/>
      <c r="F76" s="68"/>
      <c r="G76" s="68"/>
      <c r="H76" s="68"/>
      <c r="I76" s="68"/>
      <c r="J76" s="68"/>
      <c r="K76" s="68"/>
      <c r="L76" s="37">
        <f>((F76)/(E76+F76+(Jan!E76+Fev!E76+Mar!E76+Abr!E76+Mai!E76+Jun!E76)))</f>
        <v>0</v>
      </c>
      <c r="M76" s="37">
        <f t="shared" si="0"/>
        <v>0</v>
      </c>
      <c r="N76" s="37">
        <f t="shared" si="1"/>
        <v>0</v>
      </c>
      <c r="O76" s="38">
        <f t="shared" si="9"/>
        <v>0</v>
      </c>
      <c r="AD76" s="70">
        <f t="shared" si="2"/>
        <v>0</v>
      </c>
      <c r="AE76" s="71">
        <f t="shared" si="10"/>
        <v>0</v>
      </c>
    </row>
    <row r="77" spans="1:31" ht="17.25" customHeight="1" x14ac:dyDescent="0.2">
      <c r="A77" s="13" t="s">
        <v>35</v>
      </c>
      <c r="B77" s="67"/>
      <c r="C77" s="67"/>
      <c r="D77" s="68"/>
      <c r="E77" s="68"/>
      <c r="F77" s="68"/>
      <c r="G77" s="68"/>
      <c r="H77" s="68"/>
      <c r="I77" s="68"/>
      <c r="J77" s="68"/>
      <c r="K77" s="68"/>
      <c r="L77" s="37">
        <f>((F77)/(E77+F77+(Jan!E77+Fev!E77+Mar!E77+Abr!E77+Mai!E77+Jun!E77)))</f>
        <v>0</v>
      </c>
      <c r="M77" s="37">
        <f t="shared" si="0"/>
        <v>0</v>
      </c>
      <c r="N77" s="37">
        <f t="shared" si="1"/>
        <v>0</v>
      </c>
      <c r="O77" s="38">
        <f t="shared" si="9"/>
        <v>0</v>
      </c>
      <c r="AD77" s="70">
        <f t="shared" si="2"/>
        <v>0</v>
      </c>
      <c r="AE77" s="71">
        <f t="shared" si="10"/>
        <v>0</v>
      </c>
    </row>
    <row r="78" spans="1:31" ht="17.25" customHeight="1" x14ac:dyDescent="0.2">
      <c r="A78" s="13" t="s">
        <v>36</v>
      </c>
      <c r="B78" s="67"/>
      <c r="C78" s="67"/>
      <c r="D78" s="68"/>
      <c r="E78" s="68"/>
      <c r="F78" s="68"/>
      <c r="G78" s="68"/>
      <c r="H78" s="68"/>
      <c r="I78" s="68"/>
      <c r="J78" s="68"/>
      <c r="K78" s="68"/>
      <c r="L78" s="37">
        <f>((F78)/(E78+F78+(Jan!E78+Fev!E78+Mar!E78+Abr!E78+Mai!E78+Jun!E78)))</f>
        <v>0</v>
      </c>
      <c r="M78" s="37">
        <f t="shared" si="0"/>
        <v>0</v>
      </c>
      <c r="N78" s="37">
        <f t="shared" si="1"/>
        <v>0</v>
      </c>
      <c r="O78" s="38">
        <f t="shared" si="9"/>
        <v>0</v>
      </c>
      <c r="AD78" s="70">
        <f t="shared" si="2"/>
        <v>0</v>
      </c>
      <c r="AE78" s="71">
        <f t="shared" si="10"/>
        <v>0</v>
      </c>
    </row>
    <row r="79" spans="1:31" ht="17.25" customHeight="1" x14ac:dyDescent="0.2">
      <c r="A79" s="13" t="s">
        <v>37</v>
      </c>
      <c r="B79" s="67"/>
      <c r="C79" s="67"/>
      <c r="D79" s="68"/>
      <c r="E79" s="68"/>
      <c r="F79" s="68"/>
      <c r="G79" s="68"/>
      <c r="H79" s="68"/>
      <c r="I79" s="68"/>
      <c r="J79" s="68"/>
      <c r="K79" s="68"/>
      <c r="L79" s="37">
        <f>((F79)/(E79+F79+(Jan!E79+Fev!E79+Mar!E79+Abr!E79+Mai!E79+Jun!E79)))</f>
        <v>0</v>
      </c>
      <c r="M79" s="37">
        <f t="shared" si="0"/>
        <v>0</v>
      </c>
      <c r="N79" s="37">
        <f t="shared" si="1"/>
        <v>0</v>
      </c>
      <c r="O79" s="38">
        <f t="shared" si="9"/>
        <v>0</v>
      </c>
      <c r="AD79" s="70">
        <f t="shared" si="2"/>
        <v>0</v>
      </c>
      <c r="AE79" s="71">
        <f t="shared" si="10"/>
        <v>0</v>
      </c>
    </row>
    <row r="80" spans="1:31" ht="17.25" customHeight="1" x14ac:dyDescent="0.2">
      <c r="A80" s="13" t="s">
        <v>38</v>
      </c>
      <c r="B80" s="67"/>
      <c r="C80" s="67"/>
      <c r="D80" s="68"/>
      <c r="E80" s="68"/>
      <c r="F80" s="68"/>
      <c r="G80" s="68"/>
      <c r="H80" s="68"/>
      <c r="I80" s="68"/>
      <c r="J80" s="68"/>
      <c r="K80" s="68"/>
      <c r="L80" s="37">
        <f>((F80)/(E80+F80+(Jan!E80+Fev!E80+Mar!E80+Abr!E80+Mai!E80+Jun!E80)))</f>
        <v>0</v>
      </c>
      <c r="M80" s="37">
        <f t="shared" si="0"/>
        <v>0</v>
      </c>
      <c r="N80" s="37">
        <f t="shared" si="1"/>
        <v>0</v>
      </c>
      <c r="O80" s="38">
        <f t="shared" si="9"/>
        <v>0</v>
      </c>
      <c r="AD80" s="70">
        <f t="shared" si="2"/>
        <v>0</v>
      </c>
      <c r="AE80" s="71">
        <f t="shared" si="10"/>
        <v>0</v>
      </c>
    </row>
    <row r="81" spans="1:31" ht="17.25" customHeight="1" x14ac:dyDescent="0.2">
      <c r="A81" s="13" t="s">
        <v>39</v>
      </c>
      <c r="B81" s="67"/>
      <c r="C81" s="67"/>
      <c r="D81" s="68"/>
      <c r="E81" s="68"/>
      <c r="F81" s="68"/>
      <c r="G81" s="68"/>
      <c r="H81" s="68"/>
      <c r="I81" s="68"/>
      <c r="J81" s="68"/>
      <c r="K81" s="68"/>
      <c r="L81" s="37">
        <f>((F81)/(E81+F81+(Jan!E81+Fev!E81+Mar!E81+Abr!E81+Mai!E81+Jun!E81)))</f>
        <v>0</v>
      </c>
      <c r="M81" s="37">
        <f t="shared" si="0"/>
        <v>0</v>
      </c>
      <c r="N81" s="37">
        <f t="shared" si="1"/>
        <v>0</v>
      </c>
      <c r="O81" s="38">
        <f t="shared" si="9"/>
        <v>0</v>
      </c>
      <c r="AD81" s="70">
        <f t="shared" si="2"/>
        <v>0</v>
      </c>
      <c r="AE81" s="71">
        <f t="shared" si="10"/>
        <v>0</v>
      </c>
    </row>
    <row r="82" spans="1:31" ht="12.75" customHeight="1" x14ac:dyDescent="0.2">
      <c r="A82" s="13" t="s">
        <v>40</v>
      </c>
      <c r="B82" s="67"/>
      <c r="C82" s="67"/>
      <c r="D82" s="68"/>
      <c r="E82" s="68"/>
      <c r="F82" s="68"/>
      <c r="G82" s="68"/>
      <c r="H82" s="68"/>
      <c r="I82" s="68"/>
      <c r="J82" s="68"/>
      <c r="K82" s="68"/>
      <c r="L82" s="37">
        <f>((F82)/(E82+F82+(Jan!E82+Fev!E82+Mar!E82+Abr!E82+Mai!E82+Jun!E82)))</f>
        <v>0</v>
      </c>
      <c r="M82" s="37">
        <f t="shared" si="0"/>
        <v>0</v>
      </c>
      <c r="N82" s="37">
        <f t="shared" si="1"/>
        <v>0</v>
      </c>
      <c r="O82" s="38" t="s">
        <v>16</v>
      </c>
      <c r="AD82" s="70">
        <f t="shared" si="2"/>
        <v>0</v>
      </c>
      <c r="AE82" s="71" t="s">
        <v>16</v>
      </c>
    </row>
    <row r="83" spans="1:31" ht="12.75" customHeight="1" x14ac:dyDescent="0.2">
      <c r="A83" s="13" t="s">
        <v>41</v>
      </c>
      <c r="B83" s="67"/>
      <c r="C83" s="67"/>
      <c r="D83" s="68"/>
      <c r="E83" s="68"/>
      <c r="F83" s="68"/>
      <c r="G83" s="68"/>
      <c r="H83" s="68"/>
      <c r="I83" s="68"/>
      <c r="J83" s="68"/>
      <c r="K83" s="68"/>
      <c r="L83" s="37">
        <f>((F83)/(E83+F83+(Jan!E83+Fev!E83+Mar!E83+Abr!E83+Mai!E83+Jun!E83)))</f>
        <v>0</v>
      </c>
      <c r="M83" s="37">
        <f t="shared" si="0"/>
        <v>0</v>
      </c>
      <c r="N83" s="37">
        <f t="shared" si="1"/>
        <v>0</v>
      </c>
      <c r="O83" s="38" t="s">
        <v>16</v>
      </c>
      <c r="AD83" s="70">
        <f t="shared" si="2"/>
        <v>0</v>
      </c>
      <c r="AE83" s="71" t="s">
        <v>16</v>
      </c>
    </row>
    <row r="84" spans="1:31" ht="12.75" customHeight="1" x14ac:dyDescent="0.2">
      <c r="A84" s="13" t="s">
        <v>42</v>
      </c>
      <c r="B84" s="67"/>
      <c r="C84" s="67"/>
      <c r="D84" s="68"/>
      <c r="E84" s="68"/>
      <c r="F84" s="68"/>
      <c r="G84" s="68"/>
      <c r="H84" s="68"/>
      <c r="I84" s="68"/>
      <c r="J84" s="68"/>
      <c r="K84" s="68"/>
      <c r="L84" s="37">
        <f>((F84)/(E84+F84+(Jan!E84+Fev!E84+Mar!E84+Abr!E84+Mai!E84+Jun!E84)))</f>
        <v>0</v>
      </c>
      <c r="M84" s="37">
        <f t="shared" si="0"/>
        <v>0</v>
      </c>
      <c r="N84" s="37">
        <f t="shared" si="1"/>
        <v>0</v>
      </c>
      <c r="O84" s="38" t="s">
        <v>16</v>
      </c>
      <c r="AD84" s="70">
        <f t="shared" si="2"/>
        <v>0</v>
      </c>
      <c r="AE84" s="71" t="s">
        <v>16</v>
      </c>
    </row>
    <row r="85" spans="1:31" ht="12.75" customHeight="1" x14ac:dyDescent="0.2">
      <c r="A85" s="13" t="s">
        <v>43</v>
      </c>
      <c r="B85" s="67"/>
      <c r="C85" s="67"/>
      <c r="D85" s="68"/>
      <c r="E85" s="68"/>
      <c r="F85" s="68"/>
      <c r="G85" s="68"/>
      <c r="H85" s="68"/>
      <c r="I85" s="68"/>
      <c r="J85" s="68"/>
      <c r="K85" s="68"/>
      <c r="L85" s="37">
        <f>((F85)/(E85+F85+(Jan!E85+Fev!E85+Mar!E85+Abr!E85+Mai!E85+Jun!E85)))</f>
        <v>0</v>
      </c>
      <c r="M85" s="37">
        <f t="shared" si="0"/>
        <v>0</v>
      </c>
      <c r="N85" s="37">
        <f t="shared" si="1"/>
        <v>0</v>
      </c>
      <c r="O85" s="38" t="s">
        <v>16</v>
      </c>
      <c r="AD85" s="70">
        <f t="shared" si="2"/>
        <v>0</v>
      </c>
      <c r="AE85" s="71" t="s">
        <v>16</v>
      </c>
    </row>
    <row r="86" spans="1:31" ht="12.75" customHeight="1" x14ac:dyDescent="0.2">
      <c r="A86" s="13" t="s">
        <v>44</v>
      </c>
      <c r="B86" s="67"/>
      <c r="C86" s="67"/>
      <c r="D86" s="68"/>
      <c r="E86" s="68"/>
      <c r="F86" s="68"/>
      <c r="G86" s="68"/>
      <c r="H86" s="68"/>
      <c r="I86" s="68"/>
      <c r="J86" s="68"/>
      <c r="K86" s="68"/>
      <c r="L86" s="37">
        <f>((F86)/(E86+F86+(Jan!E86+Fev!E86+Mar!E86+Abr!E86+Mai!E86+Jun!E86)))</f>
        <v>0</v>
      </c>
      <c r="M86" s="37">
        <f t="shared" si="0"/>
        <v>0</v>
      </c>
      <c r="N86" s="37">
        <f t="shared" si="1"/>
        <v>0</v>
      </c>
      <c r="O86" s="38" t="s">
        <v>16</v>
      </c>
      <c r="AD86" s="70">
        <f t="shared" si="2"/>
        <v>0</v>
      </c>
      <c r="AE86" s="71" t="s">
        <v>16</v>
      </c>
    </row>
    <row r="87" spans="1:31" ht="12.75" customHeight="1" x14ac:dyDescent="0.2">
      <c r="A87" s="13" t="s">
        <v>45</v>
      </c>
      <c r="B87" s="67"/>
      <c r="C87" s="67"/>
      <c r="D87" s="68"/>
      <c r="E87" s="68"/>
      <c r="F87" s="68"/>
      <c r="G87" s="68"/>
      <c r="H87" s="68"/>
      <c r="I87" s="68"/>
      <c r="J87" s="68"/>
      <c r="K87" s="68"/>
      <c r="L87" s="37">
        <f>((F87)/(E87+F87+(Jan!E87+Fev!E87+Mar!E87+Abr!E87+Mai!E87+Jun!E87)))</f>
        <v>0</v>
      </c>
      <c r="M87" s="37">
        <f t="shared" si="0"/>
        <v>0</v>
      </c>
      <c r="N87" s="37">
        <f t="shared" si="1"/>
        <v>0</v>
      </c>
      <c r="O87" s="38" t="s">
        <v>16</v>
      </c>
      <c r="AD87" s="70">
        <f t="shared" si="2"/>
        <v>0</v>
      </c>
      <c r="AE87" s="71" t="s">
        <v>16</v>
      </c>
    </row>
    <row r="88" spans="1:31" ht="26.25" customHeight="1" x14ac:dyDescent="0.2">
      <c r="A88" s="13" t="s">
        <v>46</v>
      </c>
      <c r="B88" s="67"/>
      <c r="C88" s="67"/>
      <c r="D88" s="68"/>
      <c r="E88" s="68"/>
      <c r="F88" s="68"/>
      <c r="G88" s="68"/>
      <c r="H88" s="68"/>
      <c r="I88" s="68"/>
      <c r="J88" s="68"/>
      <c r="K88" s="68"/>
      <c r="L88" s="37">
        <f>((F88)/(E88+F88+(Jan!E88+Fev!E88+Mar!E88+Abr!E88+Mai!E88+Jun!E88)))</f>
        <v>0</v>
      </c>
      <c r="M88" s="37">
        <f t="shared" si="0"/>
        <v>0</v>
      </c>
      <c r="N88" s="37">
        <f t="shared" si="1"/>
        <v>0</v>
      </c>
      <c r="O88" s="38" t="s">
        <v>16</v>
      </c>
      <c r="AD88" s="70">
        <f t="shared" si="2"/>
        <v>0</v>
      </c>
      <c r="AE88" s="71" t="s">
        <v>16</v>
      </c>
    </row>
    <row r="89" spans="1:31" ht="105" customHeight="1" x14ac:dyDescent="0.2">
      <c r="A89" s="4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5</v>
      </c>
      <c r="G89" s="5" t="s">
        <v>6</v>
      </c>
      <c r="H89" s="5" t="s">
        <v>7</v>
      </c>
      <c r="I89" s="5" t="s">
        <v>8</v>
      </c>
      <c r="J89" s="5" t="s">
        <v>9</v>
      </c>
      <c r="K89" s="5" t="s">
        <v>10</v>
      </c>
      <c r="L89" s="6" t="s">
        <v>11</v>
      </c>
      <c r="M89" s="6" t="s">
        <v>12</v>
      </c>
      <c r="N89" s="6" t="s">
        <v>13</v>
      </c>
      <c r="O89" s="7" t="s">
        <v>14</v>
      </c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6" t="s">
        <v>13</v>
      </c>
      <c r="AE89" s="7" t="s">
        <v>14</v>
      </c>
    </row>
    <row r="90" spans="1:31" ht="21.75" customHeight="1" x14ac:dyDescent="0.2">
      <c r="A90" s="13" t="s">
        <v>48</v>
      </c>
      <c r="B90" s="67"/>
      <c r="C90" s="67"/>
      <c r="D90" s="68"/>
      <c r="E90" s="68"/>
      <c r="F90" s="68"/>
      <c r="G90" s="68"/>
      <c r="H90" s="68"/>
      <c r="I90" s="68"/>
      <c r="J90" s="68"/>
      <c r="K90" s="68"/>
      <c r="L90" s="37">
        <f>((F90)/(E90+F90+(Jan!E90+Fev!E90+Mar!E90+Abr!E90+Mai!E90+Jun!E90)))</f>
        <v>0</v>
      </c>
      <c r="M90" s="37">
        <f t="shared" ref="M90:M122" si="11">IF(D90=0,0%,(J90)/D90)</f>
        <v>0</v>
      </c>
      <c r="N90" s="37">
        <f t="shared" ref="N90:N122" si="12">IF(D90=0,0%,(E90)/D90)</f>
        <v>0</v>
      </c>
      <c r="O90" s="38" t="s">
        <v>16</v>
      </c>
      <c r="AD90" s="70">
        <f t="shared" ref="AD90:AD122" si="13">IF(T90=0,0%,(U90)/T90)</f>
        <v>0</v>
      </c>
      <c r="AE90" s="71" t="s">
        <v>16</v>
      </c>
    </row>
    <row r="91" spans="1:31" ht="17.25" customHeight="1" x14ac:dyDescent="0.2">
      <c r="A91" s="13" t="s">
        <v>49</v>
      </c>
      <c r="B91" s="67"/>
      <c r="C91" s="67"/>
      <c r="D91" s="68"/>
      <c r="E91" s="68"/>
      <c r="F91" s="68"/>
      <c r="G91" s="68"/>
      <c r="H91" s="68"/>
      <c r="I91" s="68"/>
      <c r="J91" s="68"/>
      <c r="K91" s="68"/>
      <c r="L91" s="37">
        <f>((F91)/(E91+F91+(Jan!E91+Fev!E91+Mar!E91+Abr!E91+Mai!E91+Jun!E91)))</f>
        <v>0</v>
      </c>
      <c r="M91" s="37">
        <f t="shared" si="11"/>
        <v>0</v>
      </c>
      <c r="N91" s="37">
        <f t="shared" si="12"/>
        <v>0</v>
      </c>
      <c r="O91" s="38">
        <f t="shared" ref="O91:O96" si="14">IF(J91=0,0%,I91/J91)</f>
        <v>0</v>
      </c>
      <c r="AD91" s="70">
        <f t="shared" si="13"/>
        <v>0</v>
      </c>
      <c r="AE91" s="71">
        <f t="shared" ref="AE91:AE96" si="15">IF(Z91=0,0%,Y91/Z91)</f>
        <v>0</v>
      </c>
    </row>
    <row r="92" spans="1:31" ht="17.25" customHeight="1" x14ac:dyDescent="0.2">
      <c r="A92" s="13" t="s">
        <v>50</v>
      </c>
      <c r="B92" s="67"/>
      <c r="C92" s="67"/>
      <c r="D92" s="68"/>
      <c r="E92" s="68"/>
      <c r="F92" s="68"/>
      <c r="G92" s="68"/>
      <c r="H92" s="68"/>
      <c r="I92" s="68"/>
      <c r="J92" s="68"/>
      <c r="K92" s="68"/>
      <c r="L92" s="37">
        <f>((F92)/(E92+F92+(Jan!E92+Fev!E92+Mar!E92+Abr!E92+Mai!E92+Jun!E92)))</f>
        <v>0</v>
      </c>
      <c r="M92" s="37">
        <f t="shared" si="11"/>
        <v>0</v>
      </c>
      <c r="N92" s="37">
        <f t="shared" si="12"/>
        <v>0</v>
      </c>
      <c r="O92" s="38">
        <f t="shared" si="14"/>
        <v>0</v>
      </c>
      <c r="AD92" s="70">
        <f t="shared" si="13"/>
        <v>0</v>
      </c>
      <c r="AE92" s="71">
        <f t="shared" si="15"/>
        <v>0</v>
      </c>
    </row>
    <row r="93" spans="1:31" ht="17.25" customHeight="1" x14ac:dyDescent="0.2">
      <c r="A93" s="13" t="s">
        <v>51</v>
      </c>
      <c r="B93" s="67"/>
      <c r="C93" s="67"/>
      <c r="D93" s="68"/>
      <c r="E93" s="68"/>
      <c r="F93" s="68"/>
      <c r="G93" s="68"/>
      <c r="H93" s="68"/>
      <c r="I93" s="68"/>
      <c r="J93" s="68"/>
      <c r="K93" s="68"/>
      <c r="L93" s="37">
        <f>((F93)/(E93+F93+(Jan!E93+Fev!E93+Mar!E93+Abr!E93+Mai!E93+Jun!E93)))</f>
        <v>0</v>
      </c>
      <c r="M93" s="37">
        <f t="shared" si="11"/>
        <v>0</v>
      </c>
      <c r="N93" s="37">
        <f t="shared" si="12"/>
        <v>0</v>
      </c>
      <c r="O93" s="38">
        <f t="shared" si="14"/>
        <v>0</v>
      </c>
      <c r="AD93" s="70">
        <f t="shared" si="13"/>
        <v>0</v>
      </c>
      <c r="AE93" s="71">
        <f t="shared" si="15"/>
        <v>0</v>
      </c>
    </row>
    <row r="94" spans="1:31" ht="17.25" customHeight="1" x14ac:dyDescent="0.2">
      <c r="A94" s="13" t="s">
        <v>52</v>
      </c>
      <c r="B94" s="67"/>
      <c r="C94" s="67"/>
      <c r="D94" s="68"/>
      <c r="E94" s="68"/>
      <c r="F94" s="68"/>
      <c r="G94" s="68"/>
      <c r="H94" s="68"/>
      <c r="I94" s="68"/>
      <c r="J94" s="68"/>
      <c r="K94" s="68"/>
      <c r="L94" s="37">
        <f>((F94)/(E94+F94+(Jan!E94+Fev!E94+Mar!E94+Abr!E94+Mai!E94+Jun!E94)))</f>
        <v>0</v>
      </c>
      <c r="M94" s="37">
        <f t="shared" si="11"/>
        <v>0</v>
      </c>
      <c r="N94" s="37">
        <f t="shared" si="12"/>
        <v>0</v>
      </c>
      <c r="O94" s="38">
        <f t="shared" si="14"/>
        <v>0</v>
      </c>
      <c r="AD94" s="70">
        <f t="shared" si="13"/>
        <v>0</v>
      </c>
      <c r="AE94" s="71">
        <f t="shared" si="15"/>
        <v>0</v>
      </c>
    </row>
    <row r="95" spans="1:31" ht="17.25" customHeight="1" x14ac:dyDescent="0.2">
      <c r="A95" s="13" t="s">
        <v>53</v>
      </c>
      <c r="B95" s="67"/>
      <c r="C95" s="67"/>
      <c r="D95" s="68"/>
      <c r="E95" s="68"/>
      <c r="F95" s="68"/>
      <c r="G95" s="68"/>
      <c r="H95" s="68"/>
      <c r="I95" s="68"/>
      <c r="J95" s="68"/>
      <c r="K95" s="68"/>
      <c r="L95" s="37">
        <f>((F95)/(E95+F95+(Jan!E95+Fev!E95+Mar!E95+Abr!E95+Mai!E95+Jun!E95)))</f>
        <v>0</v>
      </c>
      <c r="M95" s="37">
        <f t="shared" si="11"/>
        <v>0</v>
      </c>
      <c r="N95" s="37">
        <f t="shared" si="12"/>
        <v>0</v>
      </c>
      <c r="O95" s="38">
        <f t="shared" si="14"/>
        <v>0</v>
      </c>
      <c r="AD95" s="70">
        <f t="shared" si="13"/>
        <v>0</v>
      </c>
      <c r="AE95" s="71">
        <f t="shared" si="15"/>
        <v>0</v>
      </c>
    </row>
    <row r="96" spans="1:31" ht="17.25" customHeight="1" x14ac:dyDescent="0.2">
      <c r="A96" s="13" t="s">
        <v>54</v>
      </c>
      <c r="B96" s="67"/>
      <c r="C96" s="67"/>
      <c r="D96" s="68"/>
      <c r="E96" s="68"/>
      <c r="F96" s="68"/>
      <c r="G96" s="68"/>
      <c r="H96" s="68"/>
      <c r="I96" s="68"/>
      <c r="J96" s="68"/>
      <c r="K96" s="68"/>
      <c r="L96" s="37">
        <f>((F96)/(E96+F96+(Jan!E96+Fev!E96+Mar!E96+Abr!E96+Mai!E96+Jun!E96)))</f>
        <v>0</v>
      </c>
      <c r="M96" s="37">
        <f t="shared" si="11"/>
        <v>0</v>
      </c>
      <c r="N96" s="37">
        <f t="shared" si="12"/>
        <v>0</v>
      </c>
      <c r="O96" s="38">
        <f t="shared" si="14"/>
        <v>0</v>
      </c>
      <c r="AD96" s="70">
        <f t="shared" si="13"/>
        <v>0</v>
      </c>
      <c r="AE96" s="71">
        <f t="shared" si="15"/>
        <v>0</v>
      </c>
    </row>
    <row r="97" spans="1:31" ht="12.75" customHeight="1" x14ac:dyDescent="0.2">
      <c r="A97" s="13" t="s">
        <v>55</v>
      </c>
      <c r="B97" s="67"/>
      <c r="C97" s="67"/>
      <c r="D97" s="68"/>
      <c r="E97" s="68"/>
      <c r="F97" s="68"/>
      <c r="G97" s="68"/>
      <c r="H97" s="68"/>
      <c r="I97" s="68"/>
      <c r="J97" s="68"/>
      <c r="K97" s="68"/>
      <c r="L97" s="37">
        <f>((F97)/(E97+F97+(Jan!E97+Fev!E97+Mar!E97+Abr!E97+Mai!E97+Jun!E97)))</f>
        <v>0</v>
      </c>
      <c r="M97" s="37">
        <f t="shared" si="11"/>
        <v>0</v>
      </c>
      <c r="N97" s="37">
        <f t="shared" si="12"/>
        <v>0</v>
      </c>
      <c r="O97" s="38" t="s">
        <v>16</v>
      </c>
      <c r="AD97" s="70">
        <f t="shared" si="13"/>
        <v>0</v>
      </c>
      <c r="AE97" s="71" t="s">
        <v>16</v>
      </c>
    </row>
    <row r="98" spans="1:31" ht="12.75" customHeight="1" x14ac:dyDescent="0.2">
      <c r="A98" s="13" t="s">
        <v>56</v>
      </c>
      <c r="B98" s="67"/>
      <c r="C98" s="67"/>
      <c r="D98" s="68"/>
      <c r="E98" s="68"/>
      <c r="F98" s="68"/>
      <c r="G98" s="68"/>
      <c r="H98" s="68"/>
      <c r="I98" s="68"/>
      <c r="J98" s="68"/>
      <c r="K98" s="68"/>
      <c r="L98" s="37">
        <f>((F98)/(E98+F98+(Jan!E98+Fev!E98+Mar!E98+Abr!E98+Mai!E98+Jun!E98)))</f>
        <v>0</v>
      </c>
      <c r="M98" s="37">
        <f t="shared" si="11"/>
        <v>0</v>
      </c>
      <c r="N98" s="37">
        <f t="shared" si="12"/>
        <v>0</v>
      </c>
      <c r="O98" s="38">
        <f t="shared" ref="O98:O100" si="16">IF(J98=0,0%,I98/J98)</f>
        <v>0</v>
      </c>
      <c r="AD98" s="70">
        <f t="shared" si="13"/>
        <v>0</v>
      </c>
      <c r="AE98" s="71">
        <f t="shared" ref="AE98:AE100" si="17">IF(Z98=0,0%,Y98/Z98)</f>
        <v>0</v>
      </c>
    </row>
    <row r="99" spans="1:31" ht="18.75" customHeight="1" x14ac:dyDescent="0.2">
      <c r="A99" s="13" t="s">
        <v>57</v>
      </c>
      <c r="B99" s="67"/>
      <c r="C99" s="67"/>
      <c r="D99" s="68"/>
      <c r="E99" s="68"/>
      <c r="F99" s="68"/>
      <c r="G99" s="68"/>
      <c r="H99" s="68"/>
      <c r="I99" s="68"/>
      <c r="J99" s="68"/>
      <c r="K99" s="68"/>
      <c r="L99" s="37">
        <f>((F99)/(E99+F99+(Jan!E99+Fev!E99+Mar!E99+Abr!E99+Mai!E99+Jun!E99)))</f>
        <v>0</v>
      </c>
      <c r="M99" s="37">
        <f t="shared" si="11"/>
        <v>0</v>
      </c>
      <c r="N99" s="37">
        <f t="shared" si="12"/>
        <v>0</v>
      </c>
      <c r="O99" s="38">
        <f t="shared" si="16"/>
        <v>0</v>
      </c>
      <c r="AD99" s="70">
        <f t="shared" si="13"/>
        <v>0</v>
      </c>
      <c r="AE99" s="71">
        <f t="shared" si="17"/>
        <v>0</v>
      </c>
    </row>
    <row r="100" spans="1:31" ht="31.5" customHeight="1" x14ac:dyDescent="0.2">
      <c r="A100" s="13" t="s">
        <v>58</v>
      </c>
      <c r="B100" s="67"/>
      <c r="C100" s="67"/>
      <c r="D100" s="68"/>
      <c r="E100" s="68"/>
      <c r="F100" s="68"/>
      <c r="G100" s="68"/>
      <c r="H100" s="68"/>
      <c r="I100" s="68"/>
      <c r="J100" s="68"/>
      <c r="K100" s="68"/>
      <c r="L100" s="37">
        <f>((F100)/(E100+F100+(Jan!E100+Fev!E100+Mar!E100+Abr!E100+Mai!E100+Jun!E100)))</f>
        <v>0</v>
      </c>
      <c r="M100" s="37">
        <f t="shared" si="11"/>
        <v>0</v>
      </c>
      <c r="N100" s="37">
        <f t="shared" si="12"/>
        <v>0</v>
      </c>
      <c r="O100" s="38">
        <f t="shared" si="16"/>
        <v>0</v>
      </c>
      <c r="AD100" s="70">
        <f t="shared" si="13"/>
        <v>0</v>
      </c>
      <c r="AE100" s="71">
        <f t="shared" si="17"/>
        <v>0</v>
      </c>
    </row>
    <row r="101" spans="1:31" ht="19.5" customHeight="1" x14ac:dyDescent="0.2">
      <c r="A101" s="8" t="s">
        <v>59</v>
      </c>
      <c r="B101" s="67"/>
      <c r="C101" s="67"/>
      <c r="D101" s="68"/>
      <c r="E101" s="68"/>
      <c r="F101" s="68"/>
      <c r="G101" s="68"/>
      <c r="H101" s="68"/>
      <c r="I101" s="68"/>
      <c r="J101" s="68"/>
      <c r="K101" s="68"/>
      <c r="L101" s="37">
        <f>((F101)/(E101+F101+(Jan!E101+Fev!E101+Mar!E101+Abr!E101+Mai!E101+Jun!E101)))</f>
        <v>0</v>
      </c>
      <c r="M101" s="37">
        <f t="shared" si="11"/>
        <v>0</v>
      </c>
      <c r="N101" s="37">
        <f t="shared" si="12"/>
        <v>0</v>
      </c>
      <c r="O101" s="38" t="s">
        <v>16</v>
      </c>
      <c r="AD101" s="70">
        <f t="shared" si="13"/>
        <v>0</v>
      </c>
      <c r="AE101" s="71" t="s">
        <v>16</v>
      </c>
    </row>
    <row r="102" spans="1:31" ht="17.25" customHeight="1" x14ac:dyDescent="0.2">
      <c r="A102" s="8" t="s">
        <v>60</v>
      </c>
      <c r="B102" s="67"/>
      <c r="C102" s="67"/>
      <c r="D102" s="68"/>
      <c r="E102" s="68"/>
      <c r="F102" s="68"/>
      <c r="G102" s="68"/>
      <c r="H102" s="68"/>
      <c r="I102" s="68"/>
      <c r="J102" s="68"/>
      <c r="K102" s="68"/>
      <c r="L102" s="37">
        <f>((F102)/(E102+F102+(Jan!E102+Fev!E102+Mar!E102+Abr!E102+Mai!E102+Jun!E102)))</f>
        <v>0</v>
      </c>
      <c r="M102" s="37">
        <f t="shared" si="11"/>
        <v>0</v>
      </c>
      <c r="N102" s="37">
        <f t="shared" si="12"/>
        <v>0</v>
      </c>
      <c r="O102" s="38" t="s">
        <v>16</v>
      </c>
      <c r="AD102" s="70">
        <f t="shared" si="13"/>
        <v>0</v>
      </c>
      <c r="AE102" s="71" t="s">
        <v>16</v>
      </c>
    </row>
    <row r="103" spans="1:31" ht="17.25" customHeight="1" x14ac:dyDescent="0.2">
      <c r="A103" s="8" t="s">
        <v>61</v>
      </c>
      <c r="B103" s="67"/>
      <c r="C103" s="67"/>
      <c r="D103" s="68"/>
      <c r="E103" s="68"/>
      <c r="F103" s="68"/>
      <c r="G103" s="68"/>
      <c r="H103" s="68"/>
      <c r="I103" s="68"/>
      <c r="J103" s="68"/>
      <c r="K103" s="68"/>
      <c r="L103" s="37">
        <f>((F103)/(E103+F103+(Jan!E103+Fev!E103+Mar!E103+Abr!E103+Mai!E103+Jun!E103)))</f>
        <v>0</v>
      </c>
      <c r="M103" s="37">
        <f t="shared" si="11"/>
        <v>0</v>
      </c>
      <c r="N103" s="37">
        <f t="shared" si="12"/>
        <v>0</v>
      </c>
      <c r="O103" s="38" t="s">
        <v>16</v>
      </c>
      <c r="AD103" s="70">
        <f t="shared" si="13"/>
        <v>0</v>
      </c>
      <c r="AE103" s="71" t="s">
        <v>16</v>
      </c>
    </row>
    <row r="104" spans="1:31" ht="17.25" customHeight="1" x14ac:dyDescent="0.2">
      <c r="A104" s="8" t="s">
        <v>62</v>
      </c>
      <c r="B104" s="67"/>
      <c r="C104" s="67"/>
      <c r="D104" s="68"/>
      <c r="E104" s="68"/>
      <c r="F104" s="68"/>
      <c r="G104" s="68"/>
      <c r="H104" s="68"/>
      <c r="I104" s="68"/>
      <c r="J104" s="68"/>
      <c r="K104" s="68"/>
      <c r="L104" s="37">
        <f>((F104)/(E104+F104+(Jan!E104+Fev!E104+Mar!E104+Abr!E104+Mai!E104+Jun!E104)))</f>
        <v>0</v>
      </c>
      <c r="M104" s="37">
        <f t="shared" si="11"/>
        <v>0</v>
      </c>
      <c r="N104" s="37">
        <f t="shared" si="12"/>
        <v>0</v>
      </c>
      <c r="O104" s="38" t="s">
        <v>16</v>
      </c>
      <c r="AD104" s="70">
        <f t="shared" si="13"/>
        <v>0</v>
      </c>
      <c r="AE104" s="71" t="s">
        <v>16</v>
      </c>
    </row>
    <row r="105" spans="1:31" ht="12.75" customHeight="1" x14ac:dyDescent="0.2">
      <c r="A105" s="8" t="s">
        <v>63</v>
      </c>
      <c r="B105" s="67"/>
      <c r="C105" s="67"/>
      <c r="D105" s="68"/>
      <c r="E105" s="68"/>
      <c r="F105" s="68"/>
      <c r="G105" s="68"/>
      <c r="H105" s="68"/>
      <c r="I105" s="68"/>
      <c r="J105" s="68"/>
      <c r="K105" s="68"/>
      <c r="L105" s="37">
        <f>((F105)/(E105+F105+(Jan!E105+Fev!E105+Mar!E105+Abr!E105+Mai!E105+Jun!E105)))</f>
        <v>0</v>
      </c>
      <c r="M105" s="37">
        <f t="shared" si="11"/>
        <v>0</v>
      </c>
      <c r="N105" s="37">
        <f t="shared" si="12"/>
        <v>0</v>
      </c>
      <c r="O105" s="38" t="s">
        <v>16</v>
      </c>
      <c r="AD105" s="70">
        <f t="shared" si="13"/>
        <v>0</v>
      </c>
      <c r="AE105" s="71" t="s">
        <v>16</v>
      </c>
    </row>
    <row r="106" spans="1:31" ht="12.75" customHeight="1" x14ac:dyDescent="0.2">
      <c r="A106" s="8" t="s">
        <v>64</v>
      </c>
      <c r="B106" s="67"/>
      <c r="C106" s="67"/>
      <c r="D106" s="68"/>
      <c r="E106" s="68"/>
      <c r="F106" s="68"/>
      <c r="G106" s="68"/>
      <c r="H106" s="68"/>
      <c r="I106" s="68"/>
      <c r="J106" s="68"/>
      <c r="K106" s="68"/>
      <c r="L106" s="37">
        <f>((F106)/(E106+F106+(Jan!E106+Fev!E106+Mar!E106+Abr!E106+Mai!E106+Jun!E106)))</f>
        <v>0</v>
      </c>
      <c r="M106" s="37">
        <f t="shared" si="11"/>
        <v>0</v>
      </c>
      <c r="N106" s="37">
        <f t="shared" si="12"/>
        <v>0</v>
      </c>
      <c r="O106" s="38" t="s">
        <v>16</v>
      </c>
      <c r="AD106" s="70">
        <f t="shared" si="13"/>
        <v>0</v>
      </c>
      <c r="AE106" s="71" t="s">
        <v>16</v>
      </c>
    </row>
    <row r="107" spans="1:31" ht="12.75" customHeight="1" x14ac:dyDescent="0.2">
      <c r="A107" s="8" t="s">
        <v>65</v>
      </c>
      <c r="B107" s="67"/>
      <c r="C107" s="67"/>
      <c r="D107" s="68"/>
      <c r="E107" s="68"/>
      <c r="F107" s="68"/>
      <c r="G107" s="68"/>
      <c r="H107" s="68"/>
      <c r="I107" s="68"/>
      <c r="J107" s="68"/>
      <c r="K107" s="68"/>
      <c r="L107" s="37">
        <f>((F107)/(E107+F107+(Jan!E107+Fev!E107+Mar!E107+Abr!E107+Mai!E107+Jun!E107)))</f>
        <v>0</v>
      </c>
      <c r="M107" s="37">
        <f t="shared" si="11"/>
        <v>0</v>
      </c>
      <c r="N107" s="37">
        <f t="shared" si="12"/>
        <v>0</v>
      </c>
      <c r="O107" s="38" t="s">
        <v>16</v>
      </c>
      <c r="AD107" s="70">
        <f t="shared" si="13"/>
        <v>0</v>
      </c>
      <c r="AE107" s="71" t="s">
        <v>16</v>
      </c>
    </row>
    <row r="108" spans="1:31" ht="17.25" customHeight="1" x14ac:dyDescent="0.2">
      <c r="A108" s="8" t="s">
        <v>66</v>
      </c>
      <c r="B108" s="67"/>
      <c r="C108" s="67"/>
      <c r="D108" s="68"/>
      <c r="E108" s="68"/>
      <c r="F108" s="68"/>
      <c r="G108" s="68"/>
      <c r="H108" s="68"/>
      <c r="I108" s="68"/>
      <c r="J108" s="68"/>
      <c r="K108" s="68"/>
      <c r="L108" s="37">
        <f>((F108)/(E108+F108+(Jan!E108+Fev!E108+Mar!E108+Abr!E108+Mai!E108+Jun!E108)))</f>
        <v>0</v>
      </c>
      <c r="M108" s="37">
        <f t="shared" si="11"/>
        <v>0</v>
      </c>
      <c r="N108" s="37">
        <f t="shared" si="12"/>
        <v>0</v>
      </c>
      <c r="O108" s="38" t="s">
        <v>16</v>
      </c>
      <c r="AD108" s="70">
        <f t="shared" si="13"/>
        <v>0</v>
      </c>
      <c r="AE108" s="71" t="s">
        <v>16</v>
      </c>
    </row>
    <row r="109" spans="1:31" ht="21" customHeight="1" x14ac:dyDescent="0.2">
      <c r="A109" s="8" t="s">
        <v>67</v>
      </c>
      <c r="B109" s="67"/>
      <c r="C109" s="67"/>
      <c r="D109" s="68"/>
      <c r="E109" s="68"/>
      <c r="F109" s="68"/>
      <c r="G109" s="68"/>
      <c r="H109" s="68"/>
      <c r="I109" s="68"/>
      <c r="J109" s="68"/>
      <c r="K109" s="68"/>
      <c r="L109" s="37">
        <f>((F109)/(E109+F109+(Jan!E109+Fev!E109+Mar!E109+Abr!E109+Mai!E109+Jun!E109)))</f>
        <v>0</v>
      </c>
      <c r="M109" s="37">
        <f t="shared" si="11"/>
        <v>0</v>
      </c>
      <c r="N109" s="37">
        <f t="shared" si="12"/>
        <v>0</v>
      </c>
      <c r="O109" s="38" t="s">
        <v>16</v>
      </c>
      <c r="AD109" s="70">
        <f t="shared" si="13"/>
        <v>0</v>
      </c>
      <c r="AE109" s="71" t="s">
        <v>16</v>
      </c>
    </row>
    <row r="110" spans="1:31" ht="17.25" customHeight="1" x14ac:dyDescent="0.2">
      <c r="A110" s="8" t="s">
        <v>68</v>
      </c>
      <c r="B110" s="67"/>
      <c r="C110" s="67"/>
      <c r="D110" s="68"/>
      <c r="E110" s="68"/>
      <c r="F110" s="68"/>
      <c r="G110" s="68"/>
      <c r="H110" s="68"/>
      <c r="I110" s="68"/>
      <c r="J110" s="68"/>
      <c r="K110" s="68"/>
      <c r="L110" s="37">
        <f>((F110)/(E110+F110+(Jan!E110+Fev!E110+Mar!E110+Abr!E110+Mai!E110+Jun!E110)))</f>
        <v>0</v>
      </c>
      <c r="M110" s="37">
        <f t="shared" si="11"/>
        <v>0</v>
      </c>
      <c r="N110" s="37">
        <f t="shared" si="12"/>
        <v>0</v>
      </c>
      <c r="O110" s="38" t="s">
        <v>16</v>
      </c>
      <c r="AD110" s="70">
        <f t="shared" si="13"/>
        <v>0</v>
      </c>
      <c r="AE110" s="71" t="s">
        <v>16</v>
      </c>
    </row>
    <row r="111" spans="1:31" ht="12.75" customHeight="1" x14ac:dyDescent="0.2">
      <c r="A111" s="8" t="s">
        <v>69</v>
      </c>
      <c r="B111" s="67"/>
      <c r="C111" s="67"/>
      <c r="D111" s="68"/>
      <c r="E111" s="68"/>
      <c r="F111" s="68"/>
      <c r="G111" s="68"/>
      <c r="H111" s="68"/>
      <c r="I111" s="68"/>
      <c r="J111" s="68"/>
      <c r="K111" s="68"/>
      <c r="L111" s="37">
        <f>((F111)/(E111+F111+(Jan!E111+Fev!E111+Mar!E111+Abr!E111+Mai!E111+Jun!E111)))</f>
        <v>0</v>
      </c>
      <c r="M111" s="37">
        <f t="shared" si="11"/>
        <v>0</v>
      </c>
      <c r="N111" s="37">
        <f t="shared" si="12"/>
        <v>0</v>
      </c>
      <c r="O111" s="38" t="s">
        <v>16</v>
      </c>
      <c r="AD111" s="70">
        <f t="shared" si="13"/>
        <v>0</v>
      </c>
      <c r="AE111" s="71" t="s">
        <v>16</v>
      </c>
    </row>
    <row r="112" spans="1:31" ht="12.75" customHeight="1" x14ac:dyDescent="0.2">
      <c r="A112" s="8" t="s">
        <v>70</v>
      </c>
      <c r="B112" s="67"/>
      <c r="C112" s="67"/>
      <c r="D112" s="68"/>
      <c r="E112" s="68"/>
      <c r="F112" s="68"/>
      <c r="G112" s="68"/>
      <c r="H112" s="68"/>
      <c r="I112" s="68"/>
      <c r="J112" s="68"/>
      <c r="K112" s="68"/>
      <c r="L112" s="37">
        <f>((F112)/(E112+F112+(Jan!E112+Fev!E112+Mar!E112+Abr!E112+Mai!E112+Jun!E112)))</f>
        <v>0</v>
      </c>
      <c r="M112" s="37">
        <f t="shared" si="11"/>
        <v>0</v>
      </c>
      <c r="N112" s="37">
        <f t="shared" si="12"/>
        <v>0</v>
      </c>
      <c r="O112" s="38" t="s">
        <v>16</v>
      </c>
      <c r="AD112" s="70">
        <f t="shared" si="13"/>
        <v>0</v>
      </c>
      <c r="AE112" s="71" t="s">
        <v>16</v>
      </c>
    </row>
    <row r="113" spans="1:31" ht="22.5" customHeight="1" x14ac:dyDescent="0.2">
      <c r="A113" s="8" t="s">
        <v>71</v>
      </c>
      <c r="B113" s="67"/>
      <c r="C113" s="67"/>
      <c r="D113" s="68"/>
      <c r="E113" s="68"/>
      <c r="F113" s="68"/>
      <c r="G113" s="68"/>
      <c r="H113" s="68"/>
      <c r="I113" s="68"/>
      <c r="J113" s="68"/>
      <c r="K113" s="68"/>
      <c r="L113" s="37">
        <f>((F113)/(E113+F113+(Jan!E113+Fev!E113+Mar!E113+Abr!E113+Mai!E113+Jun!E113)))</f>
        <v>0</v>
      </c>
      <c r="M113" s="37">
        <f t="shared" si="11"/>
        <v>0</v>
      </c>
      <c r="N113" s="37">
        <f t="shared" si="12"/>
        <v>0</v>
      </c>
      <c r="O113" s="38" t="s">
        <v>16</v>
      </c>
      <c r="AD113" s="70">
        <f t="shared" si="13"/>
        <v>0</v>
      </c>
      <c r="AE113" s="71" t="s">
        <v>16</v>
      </c>
    </row>
    <row r="114" spans="1:31" ht="12.75" customHeight="1" x14ac:dyDescent="0.2">
      <c r="A114" s="8" t="s">
        <v>72</v>
      </c>
      <c r="B114" s="67"/>
      <c r="C114" s="67"/>
      <c r="D114" s="68"/>
      <c r="E114" s="68"/>
      <c r="F114" s="68"/>
      <c r="G114" s="68"/>
      <c r="H114" s="68"/>
      <c r="I114" s="68"/>
      <c r="J114" s="68"/>
      <c r="K114" s="68"/>
      <c r="L114" s="37">
        <f>((F114)/(E114+F114+(Jan!E114+Fev!E114+Mar!E114+Abr!E114+Mai!E114+Jun!E114)))</f>
        <v>0</v>
      </c>
      <c r="M114" s="37">
        <f t="shared" si="11"/>
        <v>0</v>
      </c>
      <c r="N114" s="37">
        <f t="shared" si="12"/>
        <v>0</v>
      </c>
      <c r="O114" s="38" t="s">
        <v>16</v>
      </c>
      <c r="AD114" s="70">
        <f t="shared" si="13"/>
        <v>0</v>
      </c>
      <c r="AE114" s="71" t="s">
        <v>16</v>
      </c>
    </row>
    <row r="115" spans="1:31" ht="17.25" customHeight="1" x14ac:dyDescent="0.2">
      <c r="A115" s="8" t="s">
        <v>73</v>
      </c>
      <c r="B115" s="67"/>
      <c r="C115" s="67"/>
      <c r="D115" s="68"/>
      <c r="E115" s="68"/>
      <c r="F115" s="68"/>
      <c r="G115" s="68"/>
      <c r="H115" s="68"/>
      <c r="I115" s="68"/>
      <c r="J115" s="68"/>
      <c r="K115" s="68"/>
      <c r="L115" s="37">
        <f>((F115)/(E115+F115+(Jan!E115+Fev!E115+Mar!E115+Abr!E115+Mai!E115+Jun!E115)))</f>
        <v>0</v>
      </c>
      <c r="M115" s="37">
        <f t="shared" si="11"/>
        <v>0</v>
      </c>
      <c r="N115" s="37">
        <f t="shared" si="12"/>
        <v>0</v>
      </c>
      <c r="O115" s="38" t="s">
        <v>16</v>
      </c>
      <c r="AD115" s="70">
        <f t="shared" si="13"/>
        <v>0</v>
      </c>
      <c r="AE115" s="71" t="s">
        <v>16</v>
      </c>
    </row>
    <row r="116" spans="1:31" ht="12.75" customHeight="1" x14ac:dyDescent="0.2">
      <c r="A116" s="8" t="s">
        <v>74</v>
      </c>
      <c r="B116" s="67"/>
      <c r="C116" s="67"/>
      <c r="D116" s="68"/>
      <c r="E116" s="68"/>
      <c r="F116" s="68"/>
      <c r="G116" s="68"/>
      <c r="H116" s="68"/>
      <c r="I116" s="68"/>
      <c r="J116" s="68"/>
      <c r="K116" s="68"/>
      <c r="L116" s="37">
        <f>((F116)/(E116+F116+(Jan!E116+Fev!E116+Mar!E116+Abr!E116+Mai!E116+Jun!E116)))</f>
        <v>0</v>
      </c>
      <c r="M116" s="37">
        <f t="shared" si="11"/>
        <v>0</v>
      </c>
      <c r="N116" s="37">
        <f t="shared" si="12"/>
        <v>0</v>
      </c>
      <c r="O116" s="38" t="s">
        <v>16</v>
      </c>
      <c r="AD116" s="70">
        <f t="shared" si="13"/>
        <v>0</v>
      </c>
      <c r="AE116" s="71" t="s">
        <v>16</v>
      </c>
    </row>
    <row r="117" spans="1:31" ht="12.75" customHeight="1" x14ac:dyDescent="0.2">
      <c r="A117" s="8" t="s">
        <v>75</v>
      </c>
      <c r="B117" s="67"/>
      <c r="C117" s="67"/>
      <c r="D117" s="68"/>
      <c r="E117" s="68"/>
      <c r="F117" s="68"/>
      <c r="G117" s="68"/>
      <c r="H117" s="68"/>
      <c r="I117" s="68"/>
      <c r="J117" s="68"/>
      <c r="K117" s="68"/>
      <c r="L117" s="37">
        <f>((F117)/(E117+F117+(Jan!E117+Fev!E117+Mar!E117+Abr!E117+Mai!E117+Jun!E117)))</f>
        <v>0</v>
      </c>
      <c r="M117" s="37">
        <f t="shared" si="11"/>
        <v>0</v>
      </c>
      <c r="N117" s="37">
        <f t="shared" si="12"/>
        <v>0</v>
      </c>
      <c r="O117" s="38" t="s">
        <v>16</v>
      </c>
      <c r="AD117" s="70">
        <f t="shared" si="13"/>
        <v>0</v>
      </c>
      <c r="AE117" s="71" t="s">
        <v>16</v>
      </c>
    </row>
    <row r="118" spans="1:31" ht="17.25" customHeight="1" x14ac:dyDescent="0.2">
      <c r="A118" s="8" t="s">
        <v>76</v>
      </c>
      <c r="B118" s="67"/>
      <c r="C118" s="67"/>
      <c r="D118" s="68"/>
      <c r="E118" s="68"/>
      <c r="F118" s="68"/>
      <c r="G118" s="68"/>
      <c r="H118" s="68"/>
      <c r="I118" s="68"/>
      <c r="J118" s="68"/>
      <c r="K118" s="68"/>
      <c r="L118" s="37">
        <f>((F118)/(E118+F118+(Jan!E118+Fev!E118+Mar!E118+Abr!E118+Mai!E118+Jun!E118)))</f>
        <v>0</v>
      </c>
      <c r="M118" s="37">
        <f t="shared" si="11"/>
        <v>0</v>
      </c>
      <c r="N118" s="37">
        <f t="shared" si="12"/>
        <v>0</v>
      </c>
      <c r="O118" s="38">
        <f t="shared" ref="O118:O120" si="18">IF(J118=0,0%,I118/J118)</f>
        <v>0</v>
      </c>
      <c r="AD118" s="70">
        <f t="shared" si="13"/>
        <v>0</v>
      </c>
      <c r="AE118" s="71">
        <f t="shared" ref="AE118:AE120" si="19">IF(Z118=0,0%,Y118/Z118)</f>
        <v>0</v>
      </c>
    </row>
    <row r="119" spans="1:31" ht="17.25" customHeight="1" x14ac:dyDescent="0.2">
      <c r="A119" s="8" t="s">
        <v>77</v>
      </c>
      <c r="B119" s="67"/>
      <c r="C119" s="67"/>
      <c r="D119" s="68"/>
      <c r="E119" s="68"/>
      <c r="F119" s="68"/>
      <c r="G119" s="68"/>
      <c r="H119" s="68"/>
      <c r="I119" s="68"/>
      <c r="J119" s="68"/>
      <c r="K119" s="68"/>
      <c r="L119" s="37">
        <f>((F119)/(E119+F119+(Jan!E119+Fev!E119+Mar!E119+Abr!E119+Mai!E119+Jun!E119)))</f>
        <v>0</v>
      </c>
      <c r="M119" s="37">
        <f t="shared" si="11"/>
        <v>0</v>
      </c>
      <c r="N119" s="37">
        <f t="shared" si="12"/>
        <v>0</v>
      </c>
      <c r="O119" s="38">
        <f t="shared" si="18"/>
        <v>0</v>
      </c>
      <c r="AD119" s="70">
        <f t="shared" si="13"/>
        <v>0</v>
      </c>
      <c r="AE119" s="71">
        <f t="shared" si="19"/>
        <v>0</v>
      </c>
    </row>
    <row r="120" spans="1:31" ht="17.25" customHeight="1" x14ac:dyDescent="0.2">
      <c r="A120" s="8" t="s">
        <v>78</v>
      </c>
      <c r="B120" s="67"/>
      <c r="C120" s="67"/>
      <c r="D120" s="68"/>
      <c r="E120" s="68"/>
      <c r="F120" s="68"/>
      <c r="G120" s="68"/>
      <c r="H120" s="68"/>
      <c r="I120" s="68"/>
      <c r="J120" s="68"/>
      <c r="K120" s="68"/>
      <c r="L120" s="37">
        <f>((F120)/(E120+F120+(Jan!E120+Fev!E120+Mar!E120+Abr!E120+Mai!E120+Jun!E120)))</f>
        <v>0</v>
      </c>
      <c r="M120" s="37">
        <f t="shared" si="11"/>
        <v>0</v>
      </c>
      <c r="N120" s="37">
        <f t="shared" si="12"/>
        <v>0</v>
      </c>
      <c r="O120" s="38">
        <f t="shared" si="18"/>
        <v>0</v>
      </c>
      <c r="AD120" s="70">
        <f t="shared" si="13"/>
        <v>0</v>
      </c>
      <c r="AE120" s="71">
        <f t="shared" si="19"/>
        <v>0</v>
      </c>
    </row>
    <row r="121" spans="1:31" ht="17.25" customHeight="1" x14ac:dyDescent="0.2">
      <c r="A121" s="8" t="s">
        <v>79</v>
      </c>
      <c r="B121" s="67"/>
      <c r="C121" s="67"/>
      <c r="D121" s="68"/>
      <c r="E121" s="68"/>
      <c r="F121" s="68"/>
      <c r="G121" s="68"/>
      <c r="H121" s="68"/>
      <c r="I121" s="68"/>
      <c r="J121" s="68"/>
      <c r="K121" s="68"/>
      <c r="L121" s="37">
        <f>((F121)/(E121+F121+(Jan!E121+Fev!E121+Mar!E121+Abr!E121+Mai!E121+Jun!E121)))</f>
        <v>0</v>
      </c>
      <c r="M121" s="37">
        <f t="shared" si="11"/>
        <v>0</v>
      </c>
      <c r="N121" s="37">
        <f t="shared" si="12"/>
        <v>0</v>
      </c>
      <c r="O121" s="38" t="s">
        <v>16</v>
      </c>
      <c r="AD121" s="70">
        <f t="shared" si="13"/>
        <v>0</v>
      </c>
      <c r="AE121" s="71" t="s">
        <v>16</v>
      </c>
    </row>
    <row r="122" spans="1:31" ht="17.25" customHeight="1" x14ac:dyDescent="0.2">
      <c r="A122" s="14" t="s">
        <v>80</v>
      </c>
      <c r="B122" s="73">
        <f t="shared" ref="B122:K122" si="20">SUM(B58:B121)</f>
        <v>0</v>
      </c>
      <c r="C122" s="73">
        <f t="shared" si="20"/>
        <v>0</v>
      </c>
      <c r="D122" s="73">
        <f t="shared" si="20"/>
        <v>0</v>
      </c>
      <c r="E122" s="73">
        <f t="shared" si="20"/>
        <v>0</v>
      </c>
      <c r="F122" s="73">
        <f t="shared" si="20"/>
        <v>0</v>
      </c>
      <c r="G122" s="73">
        <f t="shared" si="20"/>
        <v>0</v>
      </c>
      <c r="H122" s="73">
        <f t="shared" si="20"/>
        <v>0</v>
      </c>
      <c r="I122" s="73">
        <f t="shared" si="20"/>
        <v>0</v>
      </c>
      <c r="J122" s="73">
        <f t="shared" si="20"/>
        <v>0</v>
      </c>
      <c r="K122" s="73">
        <f t="shared" si="20"/>
        <v>0</v>
      </c>
      <c r="L122" s="16">
        <f>((F122)/(E122+F122+(Jan!E122+Fev!E122+Mar!E122+Abr!E122+Mai!E122+Jun!E122)))</f>
        <v>0</v>
      </c>
      <c r="M122" s="16">
        <f t="shared" si="11"/>
        <v>0</v>
      </c>
      <c r="N122" s="17">
        <f t="shared" si="12"/>
        <v>0</v>
      </c>
      <c r="O122" s="17">
        <f>IF(J122=0,0%,I122/J122)</f>
        <v>0</v>
      </c>
      <c r="AD122" s="74">
        <f t="shared" si="13"/>
        <v>0</v>
      </c>
      <c r="AE122" s="74">
        <f>IF(Z122=0,0%,Y122/Z122)</f>
        <v>0</v>
      </c>
    </row>
    <row r="123" spans="1:31" ht="84.75" customHeight="1" x14ac:dyDescent="0.2">
      <c r="A123" s="4" t="s">
        <v>81</v>
      </c>
      <c r="B123" s="5" t="s">
        <v>1</v>
      </c>
      <c r="C123" s="5" t="s">
        <v>2</v>
      </c>
      <c r="D123" s="5" t="s">
        <v>3</v>
      </c>
      <c r="E123" s="5" t="s">
        <v>4</v>
      </c>
      <c r="F123" s="5" t="s">
        <v>5</v>
      </c>
      <c r="G123" s="5" t="s">
        <v>6</v>
      </c>
      <c r="H123" s="5" t="s">
        <v>7</v>
      </c>
      <c r="I123" s="5" t="s">
        <v>8</v>
      </c>
      <c r="J123" s="5" t="s">
        <v>9</v>
      </c>
      <c r="K123" s="5" t="s">
        <v>10</v>
      </c>
      <c r="L123" s="6" t="s">
        <v>11</v>
      </c>
      <c r="M123" s="6" t="s">
        <v>12</v>
      </c>
      <c r="N123" s="6" t="s">
        <v>13</v>
      </c>
      <c r="O123" s="7" t="s">
        <v>14</v>
      </c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6" t="s">
        <v>13</v>
      </c>
      <c r="AE123" s="7" t="s">
        <v>14</v>
      </c>
    </row>
    <row r="124" spans="1:31" ht="15.75" customHeight="1" x14ac:dyDescent="0.2">
      <c r="A124" s="8" t="s">
        <v>82</v>
      </c>
      <c r="B124" s="67"/>
      <c r="C124" s="67"/>
      <c r="D124" s="68"/>
      <c r="E124" s="68"/>
      <c r="F124" s="68"/>
      <c r="G124" s="68"/>
      <c r="H124" s="68"/>
      <c r="I124" s="68"/>
      <c r="J124" s="69"/>
      <c r="K124" s="68"/>
      <c r="L124" s="37">
        <f>((F124)/(E124+F124+(Jan!E124+Fev!E124+Mar!E124+Abr!E124+Mai!E124+Jun!E124)))</f>
        <v>0</v>
      </c>
      <c r="M124" s="37">
        <f t="shared" ref="M124:M162" si="21">IF(D124=0,0%,(J124)/D124)</f>
        <v>0</v>
      </c>
      <c r="N124" s="37">
        <f t="shared" ref="N124:N162" si="22">IF(D124=0,0%,(E124)/D124)</f>
        <v>0</v>
      </c>
      <c r="O124" s="38">
        <f t="shared" ref="O124:O139" si="23">IF(J124=0,0%,I124/J124)</f>
        <v>0</v>
      </c>
      <c r="AD124" s="70">
        <f t="shared" ref="AD124:AD162" si="24">IF(T124=0,0%,(U124)/T124)</f>
        <v>0</v>
      </c>
      <c r="AE124" s="71">
        <f t="shared" ref="AE124:AE139" si="25">IF(Z124=0,0%,Y124/Z124)</f>
        <v>0</v>
      </c>
    </row>
    <row r="125" spans="1:31" ht="15.75" customHeight="1" x14ac:dyDescent="0.2">
      <c r="A125" s="8" t="s">
        <v>83</v>
      </c>
      <c r="B125" s="67"/>
      <c r="C125" s="67"/>
      <c r="D125" s="68"/>
      <c r="E125" s="68"/>
      <c r="F125" s="68"/>
      <c r="G125" s="68"/>
      <c r="H125" s="68"/>
      <c r="I125" s="68"/>
      <c r="J125" s="69"/>
      <c r="K125" s="68"/>
      <c r="L125" s="37">
        <f>((F125)/(E125+F125+(Jan!E125+Fev!E125+Mar!E125+Abr!E125+Mai!E125+Jun!E125)))</f>
        <v>0</v>
      </c>
      <c r="M125" s="37">
        <f t="shared" si="21"/>
        <v>0</v>
      </c>
      <c r="N125" s="37">
        <f t="shared" si="22"/>
        <v>0</v>
      </c>
      <c r="O125" s="38">
        <f t="shared" si="23"/>
        <v>0</v>
      </c>
      <c r="AD125" s="70">
        <f t="shared" si="24"/>
        <v>0</v>
      </c>
      <c r="AE125" s="71">
        <f t="shared" si="25"/>
        <v>0</v>
      </c>
    </row>
    <row r="126" spans="1:31" ht="15.75" customHeight="1" x14ac:dyDescent="0.2">
      <c r="A126" s="8" t="s">
        <v>84</v>
      </c>
      <c r="B126" s="67"/>
      <c r="C126" s="67"/>
      <c r="D126" s="68"/>
      <c r="E126" s="68"/>
      <c r="F126" s="68"/>
      <c r="G126" s="68"/>
      <c r="H126" s="68"/>
      <c r="I126" s="68"/>
      <c r="J126" s="69"/>
      <c r="K126" s="68"/>
      <c r="L126" s="37">
        <f>((F126)/(E126+F126+(Jan!E126+Fev!E126+Mar!E126+Abr!E126+Mai!E126+Jun!E126)))</f>
        <v>0</v>
      </c>
      <c r="M126" s="37">
        <f t="shared" si="21"/>
        <v>0</v>
      </c>
      <c r="N126" s="37">
        <f t="shared" si="22"/>
        <v>0</v>
      </c>
      <c r="O126" s="38">
        <f t="shared" si="23"/>
        <v>0</v>
      </c>
      <c r="AD126" s="70">
        <f t="shared" si="24"/>
        <v>0</v>
      </c>
      <c r="AE126" s="71">
        <f t="shared" si="25"/>
        <v>0</v>
      </c>
    </row>
    <row r="127" spans="1:31" ht="15.75" customHeight="1" x14ac:dyDescent="0.2">
      <c r="A127" s="8" t="s">
        <v>85</v>
      </c>
      <c r="B127" s="67"/>
      <c r="C127" s="67"/>
      <c r="D127" s="68"/>
      <c r="E127" s="68"/>
      <c r="F127" s="68"/>
      <c r="G127" s="68"/>
      <c r="H127" s="68"/>
      <c r="I127" s="68"/>
      <c r="J127" s="69"/>
      <c r="K127" s="68"/>
      <c r="L127" s="37">
        <f>((F127)/(E127+F127+(Jan!E127+Fev!E127+Mar!E127+Abr!E127+Mai!E127+Jun!E127)))</f>
        <v>0</v>
      </c>
      <c r="M127" s="37">
        <f t="shared" si="21"/>
        <v>0</v>
      </c>
      <c r="N127" s="37">
        <f t="shared" si="22"/>
        <v>0</v>
      </c>
      <c r="O127" s="38">
        <f t="shared" si="23"/>
        <v>0</v>
      </c>
      <c r="AD127" s="70">
        <f t="shared" si="24"/>
        <v>0</v>
      </c>
      <c r="AE127" s="71">
        <f t="shared" si="25"/>
        <v>0</v>
      </c>
    </row>
    <row r="128" spans="1:31" ht="15.75" customHeight="1" x14ac:dyDescent="0.2">
      <c r="A128" s="8" t="s">
        <v>86</v>
      </c>
      <c r="B128" s="67"/>
      <c r="C128" s="67"/>
      <c r="D128" s="68"/>
      <c r="E128" s="68"/>
      <c r="F128" s="68"/>
      <c r="G128" s="68"/>
      <c r="H128" s="68"/>
      <c r="I128" s="68"/>
      <c r="J128" s="69"/>
      <c r="K128" s="68"/>
      <c r="L128" s="37">
        <f>((F128)/(E128+F128+(Jan!E128+Fev!E128+Mar!E128+Abr!E128+Mai!E128+Jun!E128)))</f>
        <v>0</v>
      </c>
      <c r="M128" s="37">
        <f t="shared" si="21"/>
        <v>0</v>
      </c>
      <c r="N128" s="37">
        <f t="shared" si="22"/>
        <v>0</v>
      </c>
      <c r="O128" s="38">
        <f t="shared" si="23"/>
        <v>0</v>
      </c>
      <c r="AD128" s="70">
        <f t="shared" si="24"/>
        <v>0</v>
      </c>
      <c r="AE128" s="71">
        <f t="shared" si="25"/>
        <v>0</v>
      </c>
    </row>
    <row r="129" spans="1:31" ht="15.75" customHeight="1" x14ac:dyDescent="0.2">
      <c r="A129" s="8" t="s">
        <v>87</v>
      </c>
      <c r="B129" s="67"/>
      <c r="C129" s="67"/>
      <c r="D129" s="68"/>
      <c r="E129" s="68"/>
      <c r="F129" s="68"/>
      <c r="G129" s="68"/>
      <c r="H129" s="68"/>
      <c r="I129" s="68"/>
      <c r="J129" s="69"/>
      <c r="K129" s="68"/>
      <c r="L129" s="37">
        <f>((F129)/(E129+F129+(Jan!E129+Fev!E129+Mar!E129+Abr!E129+Mai!E129+Jun!E129)))</f>
        <v>0</v>
      </c>
      <c r="M129" s="37">
        <f t="shared" si="21"/>
        <v>0</v>
      </c>
      <c r="N129" s="37">
        <f t="shared" si="22"/>
        <v>0</v>
      </c>
      <c r="O129" s="38">
        <f t="shared" si="23"/>
        <v>0</v>
      </c>
      <c r="AD129" s="70">
        <f t="shared" si="24"/>
        <v>0</v>
      </c>
      <c r="AE129" s="71">
        <f t="shared" si="25"/>
        <v>0</v>
      </c>
    </row>
    <row r="130" spans="1:31" ht="15.75" customHeight="1" x14ac:dyDescent="0.2">
      <c r="A130" s="8" t="s">
        <v>88</v>
      </c>
      <c r="B130" s="67"/>
      <c r="C130" s="67"/>
      <c r="D130" s="68"/>
      <c r="E130" s="68"/>
      <c r="F130" s="68"/>
      <c r="G130" s="68"/>
      <c r="H130" s="68"/>
      <c r="I130" s="68"/>
      <c r="J130" s="68"/>
      <c r="K130" s="68"/>
      <c r="L130" s="37">
        <f>((F130)/(E130+F130+(Jan!E130+Fev!E130+Mar!E130+Abr!E130+Mai!E130+Jun!E130)))</f>
        <v>0</v>
      </c>
      <c r="M130" s="37">
        <f t="shared" si="21"/>
        <v>0</v>
      </c>
      <c r="N130" s="37">
        <f t="shared" si="22"/>
        <v>0</v>
      </c>
      <c r="O130" s="38">
        <f t="shared" si="23"/>
        <v>0</v>
      </c>
      <c r="AD130" s="70">
        <f t="shared" si="24"/>
        <v>0</v>
      </c>
      <c r="AE130" s="71">
        <f t="shared" si="25"/>
        <v>0</v>
      </c>
    </row>
    <row r="131" spans="1:31" ht="15.75" customHeight="1" x14ac:dyDescent="0.2">
      <c r="A131" s="8" t="s">
        <v>89</v>
      </c>
      <c r="B131" s="67"/>
      <c r="C131" s="67"/>
      <c r="D131" s="68"/>
      <c r="E131" s="68"/>
      <c r="F131" s="68"/>
      <c r="G131" s="68"/>
      <c r="H131" s="68"/>
      <c r="I131" s="68"/>
      <c r="J131" s="68"/>
      <c r="K131" s="68"/>
      <c r="L131" s="37">
        <f>((F131)/(E131+F131+(Jan!E131+Fev!E131+Mar!E131+Abr!E131+Mai!E131+Jun!E131)))</f>
        <v>0</v>
      </c>
      <c r="M131" s="37">
        <f t="shared" si="21"/>
        <v>0</v>
      </c>
      <c r="N131" s="37">
        <f t="shared" si="22"/>
        <v>0</v>
      </c>
      <c r="O131" s="38">
        <f t="shared" si="23"/>
        <v>0</v>
      </c>
      <c r="AD131" s="70">
        <f t="shared" si="24"/>
        <v>0</v>
      </c>
      <c r="AE131" s="71">
        <f t="shared" si="25"/>
        <v>0</v>
      </c>
    </row>
    <row r="132" spans="1:31" ht="15.75" customHeight="1" x14ac:dyDescent="0.2">
      <c r="A132" s="8" t="s">
        <v>90</v>
      </c>
      <c r="B132" s="67"/>
      <c r="C132" s="67"/>
      <c r="D132" s="68"/>
      <c r="E132" s="68"/>
      <c r="F132" s="68"/>
      <c r="G132" s="68"/>
      <c r="H132" s="68"/>
      <c r="I132" s="68"/>
      <c r="J132" s="69"/>
      <c r="K132" s="68"/>
      <c r="L132" s="37">
        <f>((F132)/(E132+F132+(Jan!E132+Fev!E132+Mar!E132+Abr!E132+Mai!E132+Jun!E132)))</f>
        <v>0</v>
      </c>
      <c r="M132" s="37">
        <f t="shared" si="21"/>
        <v>0</v>
      </c>
      <c r="N132" s="37">
        <f t="shared" si="22"/>
        <v>0</v>
      </c>
      <c r="O132" s="38">
        <f t="shared" si="23"/>
        <v>0</v>
      </c>
      <c r="AD132" s="70">
        <f t="shared" si="24"/>
        <v>0</v>
      </c>
      <c r="AE132" s="71">
        <f t="shared" si="25"/>
        <v>0</v>
      </c>
    </row>
    <row r="133" spans="1:31" ht="16.5" customHeight="1" x14ac:dyDescent="0.2">
      <c r="A133" s="8" t="s">
        <v>91</v>
      </c>
      <c r="B133" s="67"/>
      <c r="C133" s="67"/>
      <c r="D133" s="68"/>
      <c r="E133" s="68"/>
      <c r="F133" s="68"/>
      <c r="G133" s="68"/>
      <c r="H133" s="68"/>
      <c r="I133" s="68"/>
      <c r="J133" s="69"/>
      <c r="K133" s="68"/>
      <c r="L133" s="37">
        <f>((F133)/(E133+F133+(Jan!E133+Fev!E133+Mar!E133+Abr!E133+Mai!E133+Jun!E133)))</f>
        <v>0</v>
      </c>
      <c r="M133" s="37">
        <f t="shared" si="21"/>
        <v>0</v>
      </c>
      <c r="N133" s="37">
        <f t="shared" si="22"/>
        <v>0</v>
      </c>
      <c r="O133" s="38">
        <f t="shared" si="23"/>
        <v>0</v>
      </c>
      <c r="AD133" s="70">
        <f t="shared" si="24"/>
        <v>0</v>
      </c>
      <c r="AE133" s="71">
        <f t="shared" si="25"/>
        <v>0</v>
      </c>
    </row>
    <row r="134" spans="1:31" ht="19.5" customHeight="1" x14ac:dyDescent="0.2">
      <c r="A134" s="8" t="s">
        <v>92</v>
      </c>
      <c r="B134" s="67"/>
      <c r="C134" s="67"/>
      <c r="D134" s="68"/>
      <c r="E134" s="68"/>
      <c r="F134" s="68"/>
      <c r="G134" s="68"/>
      <c r="H134" s="68"/>
      <c r="I134" s="68"/>
      <c r="J134" s="69"/>
      <c r="K134" s="68"/>
      <c r="L134" s="37">
        <f>((F134)/(E134+F134+(Jan!E134+Fev!E134+Mar!E134+Abr!E134+Mai!E134+Jun!E134)))</f>
        <v>0</v>
      </c>
      <c r="M134" s="37">
        <f t="shared" si="21"/>
        <v>0</v>
      </c>
      <c r="N134" s="37">
        <f t="shared" si="22"/>
        <v>0</v>
      </c>
      <c r="O134" s="38">
        <f t="shared" si="23"/>
        <v>0</v>
      </c>
      <c r="AD134" s="70">
        <f t="shared" si="24"/>
        <v>0</v>
      </c>
      <c r="AE134" s="71">
        <f t="shared" si="25"/>
        <v>0</v>
      </c>
    </row>
    <row r="135" spans="1:31" ht="19.5" customHeight="1" x14ac:dyDescent="0.2">
      <c r="A135" s="8" t="s">
        <v>93</v>
      </c>
      <c r="B135" s="67"/>
      <c r="C135" s="67"/>
      <c r="D135" s="68"/>
      <c r="E135" s="68"/>
      <c r="F135" s="68"/>
      <c r="G135" s="68"/>
      <c r="H135" s="68"/>
      <c r="I135" s="68"/>
      <c r="J135" s="68"/>
      <c r="K135" s="68"/>
      <c r="L135" s="37">
        <f>((F135)/(E135+F135+(Jan!E135+Fev!E135+Mar!E135+Abr!E135+Mai!E135+Jun!E135)))</f>
        <v>0</v>
      </c>
      <c r="M135" s="37">
        <f t="shared" si="21"/>
        <v>0</v>
      </c>
      <c r="N135" s="37">
        <f t="shared" si="22"/>
        <v>0</v>
      </c>
      <c r="O135" s="38">
        <f t="shared" si="23"/>
        <v>0</v>
      </c>
      <c r="AD135" s="70">
        <f t="shared" si="24"/>
        <v>0</v>
      </c>
      <c r="AE135" s="71">
        <f t="shared" si="25"/>
        <v>0</v>
      </c>
    </row>
    <row r="136" spans="1:31" ht="15.75" customHeight="1" x14ac:dyDescent="0.2">
      <c r="A136" s="8" t="s">
        <v>94</v>
      </c>
      <c r="B136" s="67"/>
      <c r="C136" s="67"/>
      <c r="D136" s="68"/>
      <c r="E136" s="68"/>
      <c r="F136" s="68"/>
      <c r="G136" s="68"/>
      <c r="H136" s="68"/>
      <c r="I136" s="68"/>
      <c r="J136" s="69"/>
      <c r="K136" s="68"/>
      <c r="L136" s="37">
        <f>((F136)/(E136+F136+(Jan!E136+Fev!E136+Mar!E136+Abr!E136+Mai!E136+Jun!E136)))</f>
        <v>0</v>
      </c>
      <c r="M136" s="37">
        <f t="shared" si="21"/>
        <v>0</v>
      </c>
      <c r="N136" s="37">
        <f t="shared" si="22"/>
        <v>0</v>
      </c>
      <c r="O136" s="38">
        <f t="shared" si="23"/>
        <v>0</v>
      </c>
      <c r="AD136" s="70">
        <f t="shared" si="24"/>
        <v>0</v>
      </c>
      <c r="AE136" s="71">
        <f t="shared" si="25"/>
        <v>0</v>
      </c>
    </row>
    <row r="137" spans="1:31" ht="12.75" customHeight="1" x14ac:dyDescent="0.2">
      <c r="A137" s="8" t="s">
        <v>95</v>
      </c>
      <c r="B137" s="67"/>
      <c r="C137" s="67"/>
      <c r="D137" s="68"/>
      <c r="E137" s="68"/>
      <c r="F137" s="68"/>
      <c r="G137" s="68"/>
      <c r="H137" s="68"/>
      <c r="I137" s="68"/>
      <c r="J137" s="69"/>
      <c r="K137" s="68"/>
      <c r="L137" s="37">
        <f>((F137)/(E137+F137+(Jan!E137+Fev!E137+Mar!E137+Abr!E137+Mai!E137+Jun!E137)))</f>
        <v>0</v>
      </c>
      <c r="M137" s="37">
        <f t="shared" si="21"/>
        <v>0</v>
      </c>
      <c r="N137" s="37">
        <f t="shared" si="22"/>
        <v>0</v>
      </c>
      <c r="O137" s="38">
        <f t="shared" si="23"/>
        <v>0</v>
      </c>
      <c r="AD137" s="70">
        <f t="shared" si="24"/>
        <v>0</v>
      </c>
      <c r="AE137" s="71">
        <f t="shared" si="25"/>
        <v>0</v>
      </c>
    </row>
    <row r="138" spans="1:31" ht="21.75" customHeight="1" x14ac:dyDescent="0.2">
      <c r="A138" s="8" t="s">
        <v>96</v>
      </c>
      <c r="B138" s="67"/>
      <c r="C138" s="67"/>
      <c r="D138" s="68"/>
      <c r="E138" s="68"/>
      <c r="F138" s="68"/>
      <c r="G138" s="68"/>
      <c r="H138" s="68"/>
      <c r="I138" s="68"/>
      <c r="J138" s="69"/>
      <c r="K138" s="68"/>
      <c r="L138" s="37">
        <f>((F138)/(E138+F138+(Jan!E138+Fev!E138+Mar!E138+Abr!E138+Mai!E138+Jun!E138)))</f>
        <v>0</v>
      </c>
      <c r="M138" s="37">
        <f t="shared" si="21"/>
        <v>0</v>
      </c>
      <c r="N138" s="37">
        <f t="shared" si="22"/>
        <v>0</v>
      </c>
      <c r="O138" s="38">
        <f t="shared" si="23"/>
        <v>0</v>
      </c>
      <c r="AD138" s="70">
        <f t="shared" si="24"/>
        <v>0</v>
      </c>
      <c r="AE138" s="71">
        <f t="shared" si="25"/>
        <v>0</v>
      </c>
    </row>
    <row r="139" spans="1:31" ht="21.75" customHeight="1" x14ac:dyDescent="0.2">
      <c r="A139" s="8" t="s">
        <v>97</v>
      </c>
      <c r="B139" s="67"/>
      <c r="C139" s="67"/>
      <c r="D139" s="68"/>
      <c r="E139" s="68"/>
      <c r="F139" s="68"/>
      <c r="G139" s="68"/>
      <c r="H139" s="68"/>
      <c r="I139" s="68"/>
      <c r="J139" s="69"/>
      <c r="K139" s="68"/>
      <c r="L139" s="37">
        <f>((F139)/(E139+F139+(Jan!E139+Fev!E139+Mar!E139+Abr!E139+Mai!E139+Jun!E139)))</f>
        <v>0</v>
      </c>
      <c r="M139" s="37">
        <f t="shared" si="21"/>
        <v>0</v>
      </c>
      <c r="N139" s="37">
        <f t="shared" si="22"/>
        <v>0</v>
      </c>
      <c r="O139" s="38">
        <f t="shared" si="23"/>
        <v>0</v>
      </c>
      <c r="AD139" s="70">
        <f t="shared" si="24"/>
        <v>0</v>
      </c>
      <c r="AE139" s="71">
        <f t="shared" si="25"/>
        <v>0</v>
      </c>
    </row>
    <row r="140" spans="1:31" ht="20.25" customHeight="1" x14ac:dyDescent="0.2">
      <c r="A140" s="8" t="s">
        <v>98</v>
      </c>
      <c r="B140" s="67"/>
      <c r="C140" s="67"/>
      <c r="D140" s="68"/>
      <c r="E140" s="68"/>
      <c r="F140" s="68"/>
      <c r="G140" s="68"/>
      <c r="H140" s="68"/>
      <c r="I140" s="68"/>
      <c r="J140" s="69"/>
      <c r="K140" s="68"/>
      <c r="L140" s="37">
        <f>((F140)/(E140+F140+(Jan!E140+Fev!E140+Mar!E140+Abr!E140+Mai!E140+Jun!E140)))</f>
        <v>0</v>
      </c>
      <c r="M140" s="37">
        <f t="shared" si="21"/>
        <v>0</v>
      </c>
      <c r="N140" s="37">
        <f t="shared" si="22"/>
        <v>0</v>
      </c>
      <c r="O140" s="38" t="s">
        <v>16</v>
      </c>
      <c r="AD140" s="70">
        <f t="shared" si="24"/>
        <v>0</v>
      </c>
      <c r="AE140" s="71" t="s">
        <v>16</v>
      </c>
    </row>
    <row r="141" spans="1:31" ht="15.75" customHeight="1" x14ac:dyDescent="0.2">
      <c r="A141" s="8" t="s">
        <v>99</v>
      </c>
      <c r="B141" s="67"/>
      <c r="C141" s="67"/>
      <c r="D141" s="68"/>
      <c r="E141" s="68"/>
      <c r="F141" s="68"/>
      <c r="G141" s="68"/>
      <c r="H141" s="68"/>
      <c r="I141" s="68"/>
      <c r="J141" s="69"/>
      <c r="K141" s="68"/>
      <c r="L141" s="37">
        <f>((F141)/(E141+F141+(Jan!E141+Fev!E141+Mar!E141+Abr!E141+Mai!E141+Jun!E141)))</f>
        <v>0</v>
      </c>
      <c r="M141" s="37">
        <f t="shared" si="21"/>
        <v>0</v>
      </c>
      <c r="N141" s="37">
        <f t="shared" si="22"/>
        <v>0</v>
      </c>
      <c r="O141" s="38">
        <f t="shared" ref="O141:O146" si="26">IF(J141=0,0%,I141/J141)</f>
        <v>0</v>
      </c>
      <c r="AD141" s="70">
        <f t="shared" si="24"/>
        <v>0</v>
      </c>
      <c r="AE141" s="71">
        <f t="shared" ref="AE141:AE146" si="27">IF(Z141=0,0%,Y141/Z141)</f>
        <v>0</v>
      </c>
    </row>
    <row r="142" spans="1:31" ht="15.75" customHeight="1" x14ac:dyDescent="0.2">
      <c r="A142" s="8" t="s">
        <v>100</v>
      </c>
      <c r="B142" s="67"/>
      <c r="C142" s="67"/>
      <c r="D142" s="68"/>
      <c r="E142" s="68"/>
      <c r="F142" s="68"/>
      <c r="G142" s="68"/>
      <c r="H142" s="68"/>
      <c r="I142" s="68"/>
      <c r="J142" s="69"/>
      <c r="K142" s="68"/>
      <c r="L142" s="37">
        <f>((F142)/(E142+F142+(Jan!E142+Fev!E142+Mar!E142+Abr!E142+Mai!E142+Jun!E142)))</f>
        <v>0</v>
      </c>
      <c r="M142" s="37">
        <f t="shared" si="21"/>
        <v>0</v>
      </c>
      <c r="N142" s="37">
        <f t="shared" si="22"/>
        <v>0</v>
      </c>
      <c r="O142" s="38">
        <f t="shared" si="26"/>
        <v>0</v>
      </c>
      <c r="AD142" s="70">
        <f t="shared" si="24"/>
        <v>0</v>
      </c>
      <c r="AE142" s="71">
        <f t="shared" si="27"/>
        <v>0</v>
      </c>
    </row>
    <row r="143" spans="1:31" ht="15.75" customHeight="1" x14ac:dyDescent="0.2">
      <c r="A143" s="8" t="s">
        <v>101</v>
      </c>
      <c r="B143" s="67"/>
      <c r="C143" s="67"/>
      <c r="D143" s="68"/>
      <c r="E143" s="68"/>
      <c r="F143" s="68"/>
      <c r="G143" s="68"/>
      <c r="H143" s="68"/>
      <c r="I143" s="68"/>
      <c r="J143" s="69"/>
      <c r="K143" s="68"/>
      <c r="L143" s="37">
        <f>((F143)/(E143+F143+(Jan!E143+Fev!E143+Mar!E143+Abr!E143+Mai!E143+Jun!E143)))</f>
        <v>0</v>
      </c>
      <c r="M143" s="37">
        <f t="shared" si="21"/>
        <v>0</v>
      </c>
      <c r="N143" s="37">
        <f t="shared" si="22"/>
        <v>0</v>
      </c>
      <c r="O143" s="38">
        <f t="shared" si="26"/>
        <v>0</v>
      </c>
      <c r="AD143" s="70">
        <f t="shared" si="24"/>
        <v>0</v>
      </c>
      <c r="AE143" s="71">
        <f t="shared" si="27"/>
        <v>0</v>
      </c>
    </row>
    <row r="144" spans="1:31" ht="15.75" customHeight="1" x14ac:dyDescent="0.2">
      <c r="A144" s="8" t="s">
        <v>102</v>
      </c>
      <c r="B144" s="67"/>
      <c r="C144" s="67"/>
      <c r="D144" s="68"/>
      <c r="E144" s="68"/>
      <c r="F144" s="68"/>
      <c r="G144" s="68"/>
      <c r="H144" s="68"/>
      <c r="I144" s="68"/>
      <c r="J144" s="69"/>
      <c r="K144" s="68"/>
      <c r="L144" s="37">
        <f>((F144)/(E144+F144+(Jan!E144+Fev!E144+Mar!E144+Abr!E144+Mai!E144+Jun!E144)))</f>
        <v>0</v>
      </c>
      <c r="M144" s="37">
        <f t="shared" si="21"/>
        <v>0</v>
      </c>
      <c r="N144" s="37">
        <f t="shared" si="22"/>
        <v>0</v>
      </c>
      <c r="O144" s="38">
        <f t="shared" si="26"/>
        <v>0</v>
      </c>
      <c r="AD144" s="70">
        <f t="shared" si="24"/>
        <v>0</v>
      </c>
      <c r="AE144" s="71">
        <f t="shared" si="27"/>
        <v>0</v>
      </c>
    </row>
    <row r="145" spans="1:31" ht="15.75" customHeight="1" x14ac:dyDescent="0.2">
      <c r="A145" s="8" t="s">
        <v>103</v>
      </c>
      <c r="B145" s="67"/>
      <c r="C145" s="67"/>
      <c r="D145" s="68"/>
      <c r="E145" s="68"/>
      <c r="F145" s="68"/>
      <c r="G145" s="68"/>
      <c r="H145" s="68"/>
      <c r="I145" s="68"/>
      <c r="J145" s="68"/>
      <c r="K145" s="68"/>
      <c r="L145" s="37">
        <f>((F145)/(E145+F145+(Jan!E145+Fev!E145+Mar!E145+Abr!E145+Mai!E145+Jun!E145)))</f>
        <v>0</v>
      </c>
      <c r="M145" s="37">
        <f t="shared" si="21"/>
        <v>0</v>
      </c>
      <c r="N145" s="37">
        <f t="shared" si="22"/>
        <v>0</v>
      </c>
      <c r="O145" s="38">
        <f t="shared" si="26"/>
        <v>0</v>
      </c>
      <c r="AD145" s="70">
        <f t="shared" si="24"/>
        <v>0</v>
      </c>
      <c r="AE145" s="71">
        <f t="shared" si="27"/>
        <v>0</v>
      </c>
    </row>
    <row r="146" spans="1:31" ht="15.75" customHeight="1" x14ac:dyDescent="0.2">
      <c r="A146" s="8" t="s">
        <v>104</v>
      </c>
      <c r="B146" s="67"/>
      <c r="C146" s="67"/>
      <c r="D146" s="68"/>
      <c r="E146" s="68"/>
      <c r="F146" s="68"/>
      <c r="G146" s="68"/>
      <c r="H146" s="68"/>
      <c r="I146" s="68"/>
      <c r="J146" s="68"/>
      <c r="K146" s="68"/>
      <c r="L146" s="37">
        <f>((F146)/(E146+F146+(Jan!E146+Fev!E146+Mar!E146+Abr!E146+Mai!E146+Jun!E146)))</f>
        <v>0</v>
      </c>
      <c r="M146" s="37">
        <f t="shared" si="21"/>
        <v>0</v>
      </c>
      <c r="N146" s="37">
        <f t="shared" si="22"/>
        <v>0</v>
      </c>
      <c r="O146" s="38">
        <f t="shared" si="26"/>
        <v>0</v>
      </c>
      <c r="AD146" s="70">
        <f t="shared" si="24"/>
        <v>0</v>
      </c>
      <c r="AE146" s="71">
        <f t="shared" si="27"/>
        <v>0</v>
      </c>
    </row>
    <row r="147" spans="1:31" ht="15.75" customHeight="1" x14ac:dyDescent="0.2">
      <c r="A147" s="8" t="s">
        <v>105</v>
      </c>
      <c r="B147" s="67"/>
      <c r="C147" s="67"/>
      <c r="D147" s="68"/>
      <c r="E147" s="68"/>
      <c r="F147" s="68"/>
      <c r="G147" s="68"/>
      <c r="H147" s="68"/>
      <c r="I147" s="68"/>
      <c r="J147" s="68"/>
      <c r="K147" s="68"/>
      <c r="L147" s="37">
        <f>((F147)/(E147+F147+(Jan!E147+Fev!E147+Mar!E147+Abr!E147+Mai!E147+Jun!E147)))</f>
        <v>0</v>
      </c>
      <c r="M147" s="37">
        <f t="shared" si="21"/>
        <v>0</v>
      </c>
      <c r="N147" s="37">
        <f t="shared" si="22"/>
        <v>0</v>
      </c>
      <c r="O147" s="38" t="s">
        <v>16</v>
      </c>
      <c r="AD147" s="70">
        <f t="shared" si="24"/>
        <v>0</v>
      </c>
      <c r="AE147" s="71" t="s">
        <v>16</v>
      </c>
    </row>
    <row r="148" spans="1:31" ht="19.5" customHeight="1" x14ac:dyDescent="0.2">
      <c r="A148" s="8" t="s">
        <v>106</v>
      </c>
      <c r="B148" s="67"/>
      <c r="C148" s="67"/>
      <c r="D148" s="68"/>
      <c r="E148" s="68"/>
      <c r="F148" s="68"/>
      <c r="G148" s="68"/>
      <c r="H148" s="68"/>
      <c r="I148" s="68"/>
      <c r="J148" s="68"/>
      <c r="K148" s="68"/>
      <c r="L148" s="37">
        <f>((F148)/(E148+F148+(Jan!E148+Fev!E148+Mar!E148+Abr!E148+Mai!E148+Jun!E148)))</f>
        <v>0</v>
      </c>
      <c r="M148" s="37">
        <f t="shared" si="21"/>
        <v>0</v>
      </c>
      <c r="N148" s="37">
        <f t="shared" si="22"/>
        <v>0</v>
      </c>
      <c r="O148" s="38">
        <f t="shared" ref="O148:O149" si="28">IF(J148=0,0%,I148/J148)</f>
        <v>0</v>
      </c>
      <c r="AD148" s="70">
        <f t="shared" si="24"/>
        <v>0</v>
      </c>
      <c r="AE148" s="71">
        <f t="shared" ref="AE148:AE149" si="29">IF(Z148=0,0%,Y148/Z148)</f>
        <v>0</v>
      </c>
    </row>
    <row r="149" spans="1:31" ht="19.5" customHeight="1" x14ac:dyDescent="0.2">
      <c r="A149" s="8" t="s">
        <v>107</v>
      </c>
      <c r="B149" s="67"/>
      <c r="C149" s="67"/>
      <c r="D149" s="68"/>
      <c r="E149" s="68"/>
      <c r="F149" s="68"/>
      <c r="G149" s="68"/>
      <c r="H149" s="68"/>
      <c r="I149" s="68"/>
      <c r="J149" s="68"/>
      <c r="K149" s="68"/>
      <c r="L149" s="37">
        <f>((F149)/(E149+F149+(Jan!E149+Fev!E149+Mar!E149+Abr!E149+Mai!E149+Jun!E149)))</f>
        <v>0</v>
      </c>
      <c r="M149" s="37">
        <f t="shared" si="21"/>
        <v>0</v>
      </c>
      <c r="N149" s="37">
        <f t="shared" si="22"/>
        <v>0</v>
      </c>
      <c r="O149" s="38">
        <f t="shared" si="28"/>
        <v>0</v>
      </c>
      <c r="AD149" s="70">
        <f t="shared" si="24"/>
        <v>0</v>
      </c>
      <c r="AE149" s="71">
        <f t="shared" si="29"/>
        <v>0</v>
      </c>
    </row>
    <row r="150" spans="1:31" ht="18.75" customHeight="1" x14ac:dyDescent="0.2">
      <c r="A150" s="8" t="s">
        <v>108</v>
      </c>
      <c r="B150" s="67"/>
      <c r="C150" s="67"/>
      <c r="D150" s="68"/>
      <c r="E150" s="68"/>
      <c r="F150" s="68"/>
      <c r="G150" s="68"/>
      <c r="H150" s="68"/>
      <c r="I150" s="68"/>
      <c r="J150" s="68"/>
      <c r="K150" s="68"/>
      <c r="L150" s="37">
        <f>((F150)/(E150+F150+(Jan!E150+Fev!E150+Mar!E150+Abr!E150+Mai!E150+Jun!E150)))</f>
        <v>0</v>
      </c>
      <c r="M150" s="37">
        <f t="shared" si="21"/>
        <v>0</v>
      </c>
      <c r="N150" s="37">
        <f t="shared" si="22"/>
        <v>0</v>
      </c>
      <c r="O150" s="38" t="s">
        <v>16</v>
      </c>
      <c r="AD150" s="70">
        <f t="shared" si="24"/>
        <v>0</v>
      </c>
      <c r="AE150" s="71" t="s">
        <v>16</v>
      </c>
    </row>
    <row r="151" spans="1:31" ht="15.75" customHeight="1" x14ac:dyDescent="0.2">
      <c r="A151" s="8" t="s">
        <v>109</v>
      </c>
      <c r="B151" s="67"/>
      <c r="C151" s="67"/>
      <c r="D151" s="68"/>
      <c r="E151" s="68"/>
      <c r="F151" s="68"/>
      <c r="G151" s="68"/>
      <c r="H151" s="68"/>
      <c r="I151" s="68"/>
      <c r="J151" s="68"/>
      <c r="K151" s="68"/>
      <c r="L151" s="37">
        <f>((F151)/(E151+F151+(Jan!E151+Fev!E151+Mar!E151+Abr!E151+Mai!E151+Jun!E151)))</f>
        <v>0</v>
      </c>
      <c r="M151" s="37">
        <f t="shared" si="21"/>
        <v>0</v>
      </c>
      <c r="N151" s="37">
        <f t="shared" si="22"/>
        <v>0</v>
      </c>
      <c r="O151" s="38">
        <f t="shared" ref="O151:O156" si="30">IF(J151=0,0%,I151/J151)</f>
        <v>0</v>
      </c>
      <c r="AD151" s="70">
        <f t="shared" si="24"/>
        <v>0</v>
      </c>
      <c r="AE151" s="71">
        <f t="shared" ref="AE151:AE156" si="31">IF(Z151=0,0%,Y151/Z151)</f>
        <v>0</v>
      </c>
    </row>
    <row r="152" spans="1:31" ht="15.75" customHeight="1" x14ac:dyDescent="0.2">
      <c r="A152" s="8" t="s">
        <v>110</v>
      </c>
      <c r="B152" s="67"/>
      <c r="C152" s="67"/>
      <c r="D152" s="68"/>
      <c r="E152" s="68"/>
      <c r="F152" s="68"/>
      <c r="G152" s="68"/>
      <c r="H152" s="68"/>
      <c r="I152" s="68"/>
      <c r="J152" s="68"/>
      <c r="K152" s="68"/>
      <c r="L152" s="37">
        <f>((F152)/(E152+F152+(Jan!E152+Fev!E152+Mar!E152+Abr!E152+Mai!E152+Jun!E152)))</f>
        <v>0</v>
      </c>
      <c r="M152" s="37">
        <f t="shared" si="21"/>
        <v>0</v>
      </c>
      <c r="N152" s="37">
        <f t="shared" si="22"/>
        <v>0</v>
      </c>
      <c r="O152" s="38">
        <f t="shared" si="30"/>
        <v>0</v>
      </c>
      <c r="AD152" s="70">
        <f t="shared" si="24"/>
        <v>0</v>
      </c>
      <c r="AE152" s="71">
        <f t="shared" si="31"/>
        <v>0</v>
      </c>
    </row>
    <row r="153" spans="1:31" ht="15.75" customHeight="1" x14ac:dyDescent="0.2">
      <c r="A153" s="8" t="s">
        <v>111</v>
      </c>
      <c r="B153" s="67"/>
      <c r="C153" s="67"/>
      <c r="D153" s="68"/>
      <c r="E153" s="68"/>
      <c r="F153" s="68"/>
      <c r="G153" s="68"/>
      <c r="H153" s="68"/>
      <c r="I153" s="68"/>
      <c r="J153" s="68"/>
      <c r="K153" s="68"/>
      <c r="L153" s="37">
        <f>((F153)/(E153+F153+(Jan!E153+Fev!E153+Mar!E153+Abr!E153+Mai!E153+Jun!E153)))</f>
        <v>0</v>
      </c>
      <c r="M153" s="37">
        <f t="shared" si="21"/>
        <v>0</v>
      </c>
      <c r="N153" s="37">
        <f t="shared" si="22"/>
        <v>0</v>
      </c>
      <c r="O153" s="38">
        <f t="shared" si="30"/>
        <v>0</v>
      </c>
      <c r="AD153" s="70">
        <f t="shared" si="24"/>
        <v>0</v>
      </c>
      <c r="AE153" s="71">
        <f t="shared" si="31"/>
        <v>0</v>
      </c>
    </row>
    <row r="154" spans="1:31" ht="24.75" customHeight="1" x14ac:dyDescent="0.2">
      <c r="A154" s="8" t="s">
        <v>112</v>
      </c>
      <c r="B154" s="67"/>
      <c r="C154" s="67"/>
      <c r="D154" s="68"/>
      <c r="E154" s="68"/>
      <c r="F154" s="68"/>
      <c r="G154" s="68"/>
      <c r="H154" s="68"/>
      <c r="I154" s="68"/>
      <c r="J154" s="68"/>
      <c r="K154" s="68"/>
      <c r="L154" s="37">
        <f>((F154)/(E154+F154+(Jan!E154+Fev!E154+Mar!E154+Abr!E154+Mai!E154+Jun!E154)))</f>
        <v>0</v>
      </c>
      <c r="M154" s="37">
        <f t="shared" si="21"/>
        <v>0</v>
      </c>
      <c r="N154" s="37">
        <f t="shared" si="22"/>
        <v>0</v>
      </c>
      <c r="O154" s="38">
        <f t="shared" si="30"/>
        <v>0</v>
      </c>
      <c r="AD154" s="70">
        <f t="shared" si="24"/>
        <v>0</v>
      </c>
      <c r="AE154" s="71">
        <f t="shared" si="31"/>
        <v>0</v>
      </c>
    </row>
    <row r="155" spans="1:31" ht="24.75" customHeight="1" x14ac:dyDescent="0.2">
      <c r="A155" s="8" t="s">
        <v>113</v>
      </c>
      <c r="B155" s="67"/>
      <c r="C155" s="67"/>
      <c r="D155" s="68"/>
      <c r="E155" s="68"/>
      <c r="F155" s="68"/>
      <c r="G155" s="68"/>
      <c r="H155" s="68"/>
      <c r="I155" s="68"/>
      <c r="J155" s="68"/>
      <c r="K155" s="68"/>
      <c r="L155" s="37">
        <f>((F155)/(E155+F155+(Jan!E155+Fev!E155+Mar!E155+Abr!E155+Mai!E155+Jun!E155)))</f>
        <v>0</v>
      </c>
      <c r="M155" s="37">
        <f t="shared" si="21"/>
        <v>0</v>
      </c>
      <c r="N155" s="37">
        <f t="shared" si="22"/>
        <v>0</v>
      </c>
      <c r="O155" s="38">
        <f t="shared" si="30"/>
        <v>0</v>
      </c>
      <c r="AD155" s="70">
        <f t="shared" si="24"/>
        <v>0</v>
      </c>
      <c r="AE155" s="71">
        <f t="shared" si="31"/>
        <v>0</v>
      </c>
    </row>
    <row r="156" spans="1:31" ht="24.75" customHeight="1" x14ac:dyDescent="0.2">
      <c r="A156" s="8" t="s">
        <v>114</v>
      </c>
      <c r="B156" s="67"/>
      <c r="C156" s="67"/>
      <c r="D156" s="68"/>
      <c r="E156" s="68"/>
      <c r="F156" s="68"/>
      <c r="G156" s="68"/>
      <c r="H156" s="68"/>
      <c r="I156" s="68"/>
      <c r="J156" s="68"/>
      <c r="K156" s="68"/>
      <c r="L156" s="37">
        <f>((F156)/(E156+F156+(Jan!E156+Fev!E156+Mar!E156+Abr!E156+Mai!E156+Jun!E156)))</f>
        <v>0</v>
      </c>
      <c r="M156" s="37">
        <f t="shared" si="21"/>
        <v>0</v>
      </c>
      <c r="N156" s="37">
        <f t="shared" si="22"/>
        <v>0</v>
      </c>
      <c r="O156" s="38">
        <f t="shared" si="30"/>
        <v>0</v>
      </c>
      <c r="AD156" s="70">
        <f t="shared" si="24"/>
        <v>0</v>
      </c>
      <c r="AE156" s="71">
        <f t="shared" si="31"/>
        <v>0</v>
      </c>
    </row>
    <row r="157" spans="1:31" ht="24.75" customHeight="1" x14ac:dyDescent="0.2">
      <c r="A157" s="8" t="s">
        <v>115</v>
      </c>
      <c r="B157" s="67"/>
      <c r="C157" s="67"/>
      <c r="D157" s="68"/>
      <c r="E157" s="68"/>
      <c r="F157" s="68"/>
      <c r="G157" s="68"/>
      <c r="H157" s="68"/>
      <c r="I157" s="68"/>
      <c r="J157" s="68"/>
      <c r="K157" s="68"/>
      <c r="L157" s="37">
        <f>((F157)/(E157+F157+(Jan!E157+Fev!E157+Mar!E157+Abr!E157+Mai!E157+Jun!E157)))</f>
        <v>0</v>
      </c>
      <c r="M157" s="37">
        <f t="shared" si="21"/>
        <v>0</v>
      </c>
      <c r="N157" s="37">
        <f t="shared" si="22"/>
        <v>0</v>
      </c>
      <c r="O157" s="38" t="s">
        <v>16</v>
      </c>
      <c r="AD157" s="70">
        <f t="shared" si="24"/>
        <v>0</v>
      </c>
      <c r="AE157" s="71" t="s">
        <v>16</v>
      </c>
    </row>
    <row r="158" spans="1:31" ht="22.5" customHeight="1" x14ac:dyDescent="0.2">
      <c r="A158" s="8" t="s">
        <v>116</v>
      </c>
      <c r="B158" s="67"/>
      <c r="C158" s="67"/>
      <c r="D158" s="68"/>
      <c r="E158" s="68"/>
      <c r="F158" s="68"/>
      <c r="G158" s="68"/>
      <c r="H158" s="68"/>
      <c r="I158" s="68"/>
      <c r="J158" s="68"/>
      <c r="K158" s="68"/>
      <c r="L158" s="37">
        <f>((F158)/(E158+F158+(Jan!E158+Fev!E158+Mar!E158+Abr!E158+Mai!E158+Jun!E158)))</f>
        <v>0</v>
      </c>
      <c r="M158" s="37">
        <f t="shared" si="21"/>
        <v>0</v>
      </c>
      <c r="N158" s="37">
        <f t="shared" si="22"/>
        <v>0</v>
      </c>
      <c r="O158" s="38">
        <f t="shared" ref="O158:O159" si="32">IF(J158=0,0%,I158/J158)</f>
        <v>0</v>
      </c>
      <c r="AD158" s="70">
        <f t="shared" si="24"/>
        <v>0</v>
      </c>
      <c r="AE158" s="71">
        <f t="shared" ref="AE158:AE159" si="33">IF(Z158=0,0%,Y158/Z158)</f>
        <v>0</v>
      </c>
    </row>
    <row r="159" spans="1:31" ht="20.25" customHeight="1" x14ac:dyDescent="0.2">
      <c r="A159" s="8" t="s">
        <v>117</v>
      </c>
      <c r="B159" s="67"/>
      <c r="C159" s="67"/>
      <c r="D159" s="68"/>
      <c r="E159" s="68"/>
      <c r="F159" s="68"/>
      <c r="G159" s="68"/>
      <c r="H159" s="68"/>
      <c r="I159" s="68"/>
      <c r="J159" s="68"/>
      <c r="K159" s="68"/>
      <c r="L159" s="37">
        <f>((F159)/(E159+F159+(Jan!E159+Fev!E159+Mar!E159+Abr!E159+Mai!E159+Jun!E159)))</f>
        <v>0</v>
      </c>
      <c r="M159" s="37">
        <f t="shared" si="21"/>
        <v>0</v>
      </c>
      <c r="N159" s="37">
        <f t="shared" si="22"/>
        <v>0</v>
      </c>
      <c r="O159" s="38">
        <f t="shared" si="32"/>
        <v>0</v>
      </c>
      <c r="AD159" s="70">
        <f t="shared" si="24"/>
        <v>0</v>
      </c>
      <c r="AE159" s="71">
        <f t="shared" si="33"/>
        <v>0</v>
      </c>
    </row>
    <row r="160" spans="1:31" ht="21" customHeight="1" x14ac:dyDescent="0.2">
      <c r="A160" s="8" t="s">
        <v>118</v>
      </c>
      <c r="B160" s="67"/>
      <c r="C160" s="67"/>
      <c r="D160" s="68"/>
      <c r="E160" s="68"/>
      <c r="F160" s="68"/>
      <c r="G160" s="68"/>
      <c r="H160" s="68"/>
      <c r="I160" s="68"/>
      <c r="J160" s="68"/>
      <c r="K160" s="68"/>
      <c r="L160" s="37">
        <f>((F160)/(E160+F160+(Jan!E160+Fev!E160+Mar!E160+Abr!E160+Mai!E160+Jun!E160)))</f>
        <v>0</v>
      </c>
      <c r="M160" s="37">
        <f t="shared" si="21"/>
        <v>0</v>
      </c>
      <c r="N160" s="37">
        <f t="shared" si="22"/>
        <v>0</v>
      </c>
      <c r="O160" s="38" t="s">
        <v>16</v>
      </c>
      <c r="AD160" s="70">
        <f t="shared" si="24"/>
        <v>0</v>
      </c>
      <c r="AE160" s="71" t="s">
        <v>16</v>
      </c>
    </row>
    <row r="161" spans="1:31" ht="15.75" customHeight="1" x14ac:dyDescent="0.2">
      <c r="A161" s="8" t="s">
        <v>119</v>
      </c>
      <c r="B161" s="67"/>
      <c r="C161" s="67"/>
      <c r="D161" s="68"/>
      <c r="E161" s="68"/>
      <c r="F161" s="68"/>
      <c r="G161" s="68"/>
      <c r="H161" s="68"/>
      <c r="I161" s="68"/>
      <c r="J161" s="68"/>
      <c r="K161" s="68"/>
      <c r="L161" s="37">
        <f>((F161)/(E161+F161+(Jan!E161+Fev!E161+Mar!E161+Abr!E161+Mai!E161+Jun!E161)))</f>
        <v>0</v>
      </c>
      <c r="M161" s="37">
        <f t="shared" si="21"/>
        <v>0</v>
      </c>
      <c r="N161" s="37">
        <f t="shared" si="22"/>
        <v>0</v>
      </c>
      <c r="O161" s="38">
        <f t="shared" ref="O161:O162" si="34">IF(J161=0,0%,I161/J161)</f>
        <v>0</v>
      </c>
      <c r="AD161" s="70">
        <f t="shared" si="24"/>
        <v>0</v>
      </c>
      <c r="AE161" s="71">
        <f t="shared" ref="AE161:AE162" si="35">IF(Z161=0,0%,Y161/Z161)</f>
        <v>0</v>
      </c>
    </row>
    <row r="162" spans="1:31" ht="17.25" customHeight="1" x14ac:dyDescent="0.2">
      <c r="A162" s="14" t="s">
        <v>120</v>
      </c>
      <c r="B162" s="73">
        <f t="shared" ref="B162:K162" si="36">SUM(B124:B161)</f>
        <v>0</v>
      </c>
      <c r="C162" s="73">
        <f t="shared" si="36"/>
        <v>0</v>
      </c>
      <c r="D162" s="73">
        <f t="shared" si="36"/>
        <v>0</v>
      </c>
      <c r="E162" s="73">
        <f t="shared" si="36"/>
        <v>0</v>
      </c>
      <c r="F162" s="73">
        <f t="shared" si="36"/>
        <v>0</v>
      </c>
      <c r="G162" s="73">
        <f t="shared" si="36"/>
        <v>0</v>
      </c>
      <c r="H162" s="73">
        <f t="shared" si="36"/>
        <v>0</v>
      </c>
      <c r="I162" s="73">
        <f t="shared" si="36"/>
        <v>0</v>
      </c>
      <c r="J162" s="73">
        <f t="shared" si="36"/>
        <v>0</v>
      </c>
      <c r="K162" s="73">
        <f t="shared" si="36"/>
        <v>0</v>
      </c>
      <c r="L162" s="16">
        <f>((F162)/(E162+F162+(Jan!E162+Fev!E162+Mar!E162+Abr!E162+Mai!E162+Jun!E162)))</f>
        <v>0</v>
      </c>
      <c r="M162" s="16">
        <f t="shared" si="21"/>
        <v>0</v>
      </c>
      <c r="N162" s="17">
        <f t="shared" si="22"/>
        <v>0</v>
      </c>
      <c r="O162" s="17">
        <f t="shared" si="34"/>
        <v>0</v>
      </c>
      <c r="AD162" s="74">
        <f t="shared" si="24"/>
        <v>0</v>
      </c>
      <c r="AE162" s="74">
        <f t="shared" si="35"/>
        <v>0</v>
      </c>
    </row>
    <row r="163" spans="1:31" ht="132" customHeight="1" x14ac:dyDescent="0.2">
      <c r="A163" s="4" t="s">
        <v>121</v>
      </c>
      <c r="B163" s="5" t="s">
        <v>1</v>
      </c>
      <c r="C163" s="5" t="s">
        <v>2</v>
      </c>
      <c r="D163" s="5" t="s">
        <v>3</v>
      </c>
      <c r="E163" s="5" t="s">
        <v>4</v>
      </c>
      <c r="F163" s="5" t="s">
        <v>5</v>
      </c>
      <c r="G163" s="5" t="s">
        <v>6</v>
      </c>
      <c r="H163" s="5" t="s">
        <v>7</v>
      </c>
      <c r="I163" s="5" t="s">
        <v>8</v>
      </c>
      <c r="J163" s="5" t="s">
        <v>9</v>
      </c>
      <c r="K163" s="5" t="s">
        <v>10</v>
      </c>
      <c r="L163" s="6" t="s">
        <v>11</v>
      </c>
      <c r="M163" s="6" t="s">
        <v>12</v>
      </c>
      <c r="N163" s="6" t="s">
        <v>13</v>
      </c>
      <c r="O163" s="7" t="s">
        <v>14</v>
      </c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6" t="s">
        <v>13</v>
      </c>
      <c r="AE163" s="7" t="s">
        <v>14</v>
      </c>
    </row>
    <row r="164" spans="1:31" ht="17.25" customHeight="1" x14ac:dyDescent="0.2">
      <c r="A164" s="8" t="s">
        <v>122</v>
      </c>
      <c r="B164" s="67"/>
      <c r="C164" s="67"/>
      <c r="D164" s="68"/>
      <c r="E164" s="68"/>
      <c r="F164" s="68"/>
      <c r="G164" s="68"/>
      <c r="H164" s="68"/>
      <c r="I164" s="68"/>
      <c r="J164" s="68"/>
      <c r="K164" s="67"/>
      <c r="L164" s="37">
        <f>((F164)/(E164+F164+(Jan!E164+Fev!E164+Mar!E164+Abr!E164+Mai!E164+Jun!E164)))</f>
        <v>0</v>
      </c>
      <c r="M164" s="37">
        <f t="shared" ref="M164:M193" si="37">IF(D164=0,0%,(J164)/D164)</f>
        <v>0</v>
      </c>
      <c r="N164" s="37">
        <f t="shared" ref="N164:N193" si="38">IF(D164=0,0%,(E164)/D164)</f>
        <v>0</v>
      </c>
      <c r="O164" s="38">
        <f t="shared" ref="O164:O193" si="39">IF(J164=0,0%,I164/J164)</f>
        <v>0</v>
      </c>
      <c r="AD164" s="70">
        <f t="shared" ref="AD164:AD193" si="40">IF(T164=0,0%,(U164)/T164)</f>
        <v>0</v>
      </c>
      <c r="AE164" s="71">
        <f t="shared" ref="AE164:AE193" si="41">IF(Z164=0,0%,Y164/Z164)</f>
        <v>0</v>
      </c>
    </row>
    <row r="165" spans="1:31" ht="17.25" customHeight="1" x14ac:dyDescent="0.2">
      <c r="A165" s="8" t="s">
        <v>123</v>
      </c>
      <c r="B165" s="67"/>
      <c r="C165" s="67"/>
      <c r="D165" s="68"/>
      <c r="E165" s="68"/>
      <c r="F165" s="68"/>
      <c r="G165" s="68"/>
      <c r="H165" s="68"/>
      <c r="I165" s="68"/>
      <c r="J165" s="68"/>
      <c r="K165" s="67"/>
      <c r="L165" s="37">
        <f>((F165)/(E165+F165+(Jan!E165+Fev!E165+Mar!E165+Abr!E165+Mai!E165+Jun!E165)))</f>
        <v>0</v>
      </c>
      <c r="M165" s="37">
        <f t="shared" si="37"/>
        <v>0</v>
      </c>
      <c r="N165" s="37">
        <f t="shared" si="38"/>
        <v>0</v>
      </c>
      <c r="O165" s="38">
        <f t="shared" si="39"/>
        <v>0</v>
      </c>
      <c r="AD165" s="70">
        <f t="shared" si="40"/>
        <v>0</v>
      </c>
      <c r="AE165" s="71">
        <f t="shared" si="41"/>
        <v>0</v>
      </c>
    </row>
    <row r="166" spans="1:31" ht="17.25" customHeight="1" x14ac:dyDescent="0.2">
      <c r="A166" s="8" t="s">
        <v>124</v>
      </c>
      <c r="B166" s="67"/>
      <c r="C166" s="67"/>
      <c r="D166" s="68"/>
      <c r="E166" s="68"/>
      <c r="F166" s="68"/>
      <c r="G166" s="68"/>
      <c r="H166" s="68"/>
      <c r="I166" s="68"/>
      <c r="J166" s="68"/>
      <c r="K166" s="67"/>
      <c r="L166" s="37">
        <f>((F166)/(E166+F166+(Jan!E166+Fev!E166+Mar!E166+Abr!E166+Mai!E166+Jun!E166)))</f>
        <v>0</v>
      </c>
      <c r="M166" s="37">
        <f t="shared" si="37"/>
        <v>0</v>
      </c>
      <c r="N166" s="37">
        <f t="shared" si="38"/>
        <v>0</v>
      </c>
      <c r="O166" s="38">
        <f t="shared" si="39"/>
        <v>0</v>
      </c>
      <c r="AD166" s="70">
        <f t="shared" si="40"/>
        <v>0</v>
      </c>
      <c r="AE166" s="71">
        <f t="shared" si="41"/>
        <v>0</v>
      </c>
    </row>
    <row r="167" spans="1:31" ht="17.25" customHeight="1" x14ac:dyDescent="0.2">
      <c r="A167" s="8" t="s">
        <v>125</v>
      </c>
      <c r="B167" s="67"/>
      <c r="C167" s="67"/>
      <c r="D167" s="68"/>
      <c r="E167" s="68"/>
      <c r="F167" s="68"/>
      <c r="G167" s="68"/>
      <c r="H167" s="68"/>
      <c r="I167" s="68"/>
      <c r="J167" s="68"/>
      <c r="K167" s="67"/>
      <c r="L167" s="37">
        <f>((F167)/(E167+F167+(Jan!E167+Fev!E167+Mar!E167+Abr!E167+Mai!E167+Jun!E167)))</f>
        <v>0</v>
      </c>
      <c r="M167" s="37">
        <f t="shared" si="37"/>
        <v>0</v>
      </c>
      <c r="N167" s="37">
        <f t="shared" si="38"/>
        <v>0</v>
      </c>
      <c r="O167" s="38">
        <f t="shared" si="39"/>
        <v>0</v>
      </c>
      <c r="AD167" s="70">
        <f t="shared" si="40"/>
        <v>0</v>
      </c>
      <c r="AE167" s="71">
        <f t="shared" si="41"/>
        <v>0</v>
      </c>
    </row>
    <row r="168" spans="1:31" ht="17.25" customHeight="1" x14ac:dyDescent="0.2">
      <c r="A168" s="8" t="s">
        <v>126</v>
      </c>
      <c r="B168" s="67"/>
      <c r="C168" s="67"/>
      <c r="D168" s="68"/>
      <c r="E168" s="68"/>
      <c r="F168" s="68"/>
      <c r="G168" s="68"/>
      <c r="H168" s="68"/>
      <c r="I168" s="68"/>
      <c r="J168" s="68"/>
      <c r="K168" s="67"/>
      <c r="L168" s="37">
        <f>((F168)/(E168+F168+(Jan!E168+Fev!E168+Mar!E168+Abr!E168+Mai!E168+Jun!E168)))</f>
        <v>0</v>
      </c>
      <c r="M168" s="37">
        <f t="shared" si="37"/>
        <v>0</v>
      </c>
      <c r="N168" s="37">
        <f t="shared" si="38"/>
        <v>0</v>
      </c>
      <c r="O168" s="38">
        <f t="shared" si="39"/>
        <v>0</v>
      </c>
      <c r="AD168" s="70">
        <f t="shared" si="40"/>
        <v>0</v>
      </c>
      <c r="AE168" s="71">
        <f t="shared" si="41"/>
        <v>0</v>
      </c>
    </row>
    <row r="169" spans="1:31" ht="17.25" customHeight="1" x14ac:dyDescent="0.2">
      <c r="A169" s="8" t="s">
        <v>127</v>
      </c>
      <c r="B169" s="67"/>
      <c r="C169" s="67"/>
      <c r="D169" s="68"/>
      <c r="E169" s="68"/>
      <c r="F169" s="68"/>
      <c r="G169" s="68"/>
      <c r="H169" s="68"/>
      <c r="I169" s="68"/>
      <c r="J169" s="68"/>
      <c r="K169" s="67"/>
      <c r="L169" s="37">
        <f>((F169)/(E169+F169+(Jan!E169+Fev!E169+Mar!E169+Abr!E169+Mai!E169+Jun!E169)))</f>
        <v>0</v>
      </c>
      <c r="M169" s="37">
        <f t="shared" si="37"/>
        <v>0</v>
      </c>
      <c r="N169" s="37">
        <f t="shared" si="38"/>
        <v>0</v>
      </c>
      <c r="O169" s="38">
        <f t="shared" si="39"/>
        <v>0</v>
      </c>
      <c r="AD169" s="70">
        <f t="shared" si="40"/>
        <v>0</v>
      </c>
      <c r="AE169" s="71">
        <f t="shared" si="41"/>
        <v>0</v>
      </c>
    </row>
    <row r="170" spans="1:31" ht="17.25" customHeight="1" x14ac:dyDescent="0.2">
      <c r="A170" s="8" t="s">
        <v>128</v>
      </c>
      <c r="B170" s="67"/>
      <c r="C170" s="67"/>
      <c r="D170" s="68"/>
      <c r="E170" s="68"/>
      <c r="F170" s="68"/>
      <c r="G170" s="68"/>
      <c r="H170" s="68"/>
      <c r="I170" s="68"/>
      <c r="J170" s="68"/>
      <c r="K170" s="67"/>
      <c r="L170" s="37">
        <f>((F170)/(E170+F170+(Jan!E170+Fev!E170+Mar!E170+Abr!E170+Mai!E170+Jun!E170)))</f>
        <v>0</v>
      </c>
      <c r="M170" s="37">
        <f t="shared" si="37"/>
        <v>0</v>
      </c>
      <c r="N170" s="37">
        <f t="shared" si="38"/>
        <v>0</v>
      </c>
      <c r="O170" s="38">
        <f t="shared" si="39"/>
        <v>0</v>
      </c>
      <c r="AD170" s="70">
        <f t="shared" si="40"/>
        <v>0</v>
      </c>
      <c r="AE170" s="71">
        <f t="shared" si="41"/>
        <v>0</v>
      </c>
    </row>
    <row r="171" spans="1:31" ht="17.25" customHeight="1" x14ac:dyDescent="0.2">
      <c r="A171" s="8" t="s">
        <v>129</v>
      </c>
      <c r="B171" s="67"/>
      <c r="C171" s="67"/>
      <c r="D171" s="68"/>
      <c r="E171" s="68"/>
      <c r="F171" s="68"/>
      <c r="G171" s="68"/>
      <c r="H171" s="68"/>
      <c r="I171" s="68"/>
      <c r="J171" s="68"/>
      <c r="K171" s="67"/>
      <c r="L171" s="37">
        <f>((F171)/(E171+F171+(Jan!E171+Fev!E171+Mar!E171+Abr!E171+Mai!E171+Jun!E171)))</f>
        <v>0</v>
      </c>
      <c r="M171" s="37">
        <f t="shared" si="37"/>
        <v>0</v>
      </c>
      <c r="N171" s="37">
        <f t="shared" si="38"/>
        <v>0</v>
      </c>
      <c r="O171" s="38">
        <f t="shared" si="39"/>
        <v>0</v>
      </c>
      <c r="AD171" s="70">
        <f t="shared" si="40"/>
        <v>0</v>
      </c>
      <c r="AE171" s="71">
        <f t="shared" si="41"/>
        <v>0</v>
      </c>
    </row>
    <row r="172" spans="1:31" ht="17.25" customHeight="1" x14ac:dyDescent="0.2">
      <c r="A172" s="8" t="s">
        <v>130</v>
      </c>
      <c r="B172" s="67"/>
      <c r="C172" s="67"/>
      <c r="D172" s="68"/>
      <c r="E172" s="68"/>
      <c r="F172" s="68"/>
      <c r="G172" s="68"/>
      <c r="H172" s="68"/>
      <c r="I172" s="68"/>
      <c r="J172" s="68"/>
      <c r="K172" s="67"/>
      <c r="L172" s="37">
        <f>((F172)/(E172+F172+(Jan!E172+Fev!E172+Mar!E172+Abr!E172+Mai!E172+Jun!E172)))</f>
        <v>0</v>
      </c>
      <c r="M172" s="37">
        <f t="shared" si="37"/>
        <v>0</v>
      </c>
      <c r="N172" s="37">
        <f t="shared" si="38"/>
        <v>0</v>
      </c>
      <c r="O172" s="38">
        <f t="shared" si="39"/>
        <v>0</v>
      </c>
      <c r="AD172" s="70">
        <f t="shared" si="40"/>
        <v>0</v>
      </c>
      <c r="AE172" s="71">
        <f t="shared" si="41"/>
        <v>0</v>
      </c>
    </row>
    <row r="173" spans="1:31" ht="17.25" customHeight="1" x14ac:dyDescent="0.2">
      <c r="A173" s="8" t="s">
        <v>131</v>
      </c>
      <c r="B173" s="67"/>
      <c r="C173" s="67"/>
      <c r="D173" s="68"/>
      <c r="E173" s="68"/>
      <c r="F173" s="68"/>
      <c r="G173" s="68"/>
      <c r="H173" s="68"/>
      <c r="I173" s="68"/>
      <c r="J173" s="68"/>
      <c r="K173" s="67"/>
      <c r="L173" s="37">
        <f>((F173)/(E173+F173+(Jan!E173+Fev!E173+Mar!E173+Abr!E173+Mai!E173+Jun!E173)))</f>
        <v>0</v>
      </c>
      <c r="M173" s="37">
        <f t="shared" si="37"/>
        <v>0</v>
      </c>
      <c r="N173" s="37">
        <f t="shared" si="38"/>
        <v>0</v>
      </c>
      <c r="O173" s="38">
        <f t="shared" si="39"/>
        <v>0</v>
      </c>
      <c r="AD173" s="70">
        <f t="shared" si="40"/>
        <v>0</v>
      </c>
      <c r="AE173" s="71">
        <f t="shared" si="41"/>
        <v>0</v>
      </c>
    </row>
    <row r="174" spans="1:31" ht="17.25" customHeight="1" x14ac:dyDescent="0.2">
      <c r="A174" s="8" t="s">
        <v>132</v>
      </c>
      <c r="B174" s="67"/>
      <c r="C174" s="67"/>
      <c r="D174" s="68"/>
      <c r="E174" s="68"/>
      <c r="F174" s="68"/>
      <c r="G174" s="68"/>
      <c r="H174" s="68"/>
      <c r="I174" s="68"/>
      <c r="J174" s="68"/>
      <c r="K174" s="67"/>
      <c r="L174" s="37">
        <f>((F174)/(E174+F174+(Jan!E174+Fev!E174+Mar!E174+Abr!E174+Mai!E174+Jun!E174)))</f>
        <v>0</v>
      </c>
      <c r="M174" s="37">
        <f t="shared" si="37"/>
        <v>0</v>
      </c>
      <c r="N174" s="37">
        <f t="shared" si="38"/>
        <v>0</v>
      </c>
      <c r="O174" s="38">
        <f t="shared" si="39"/>
        <v>0</v>
      </c>
      <c r="AD174" s="70">
        <f t="shared" si="40"/>
        <v>0</v>
      </c>
      <c r="AE174" s="71">
        <f t="shared" si="41"/>
        <v>0</v>
      </c>
    </row>
    <row r="175" spans="1:31" ht="17.25" customHeight="1" x14ac:dyDescent="0.2">
      <c r="A175" s="8" t="s">
        <v>133</v>
      </c>
      <c r="B175" s="67"/>
      <c r="C175" s="67"/>
      <c r="D175" s="68"/>
      <c r="E175" s="68"/>
      <c r="F175" s="68"/>
      <c r="G175" s="68"/>
      <c r="H175" s="68"/>
      <c r="I175" s="68"/>
      <c r="J175" s="68"/>
      <c r="K175" s="67"/>
      <c r="L175" s="37">
        <f>((F175)/(E175+F175+(Jan!E175+Fev!E175+Mar!E175+Abr!E175+Mai!E175+Jun!E175)))</f>
        <v>0</v>
      </c>
      <c r="M175" s="37">
        <f t="shared" si="37"/>
        <v>0</v>
      </c>
      <c r="N175" s="37">
        <f t="shared" si="38"/>
        <v>0</v>
      </c>
      <c r="O175" s="38">
        <f t="shared" si="39"/>
        <v>0</v>
      </c>
      <c r="AD175" s="70">
        <f t="shared" si="40"/>
        <v>0</v>
      </c>
      <c r="AE175" s="71">
        <f t="shared" si="41"/>
        <v>0</v>
      </c>
    </row>
    <row r="176" spans="1:31" ht="17.25" customHeight="1" x14ac:dyDescent="0.2">
      <c r="A176" s="8" t="s">
        <v>134</v>
      </c>
      <c r="B176" s="67"/>
      <c r="C176" s="67"/>
      <c r="D176" s="68"/>
      <c r="E176" s="68"/>
      <c r="F176" s="68"/>
      <c r="G176" s="68"/>
      <c r="H176" s="68"/>
      <c r="I176" s="68"/>
      <c r="J176" s="68"/>
      <c r="K176" s="67"/>
      <c r="L176" s="37">
        <f>((F176)/(E176+F176+(Jan!E176+Fev!E176+Mar!E176+Abr!E176+Mai!E176+Jun!E176)))</f>
        <v>0</v>
      </c>
      <c r="M176" s="37">
        <f t="shared" si="37"/>
        <v>0</v>
      </c>
      <c r="N176" s="37">
        <f t="shared" si="38"/>
        <v>0</v>
      </c>
      <c r="O176" s="38">
        <f t="shared" si="39"/>
        <v>0</v>
      </c>
      <c r="AD176" s="70">
        <f t="shared" si="40"/>
        <v>0</v>
      </c>
      <c r="AE176" s="71">
        <f t="shared" si="41"/>
        <v>0</v>
      </c>
    </row>
    <row r="177" spans="1:31" ht="17.25" customHeight="1" x14ac:dyDescent="0.2">
      <c r="A177" s="8" t="s">
        <v>135</v>
      </c>
      <c r="B177" s="67"/>
      <c r="C177" s="67"/>
      <c r="D177" s="68"/>
      <c r="E177" s="68"/>
      <c r="F177" s="68"/>
      <c r="G177" s="68"/>
      <c r="H177" s="68"/>
      <c r="I177" s="68"/>
      <c r="J177" s="68"/>
      <c r="K177" s="67"/>
      <c r="L177" s="37">
        <f>((F177)/(E177+F177+(Jan!E177+Fev!E177+Mar!E177+Abr!E177+Mai!E177+Jun!E177)))</f>
        <v>0</v>
      </c>
      <c r="M177" s="37">
        <f t="shared" si="37"/>
        <v>0</v>
      </c>
      <c r="N177" s="37">
        <f t="shared" si="38"/>
        <v>0</v>
      </c>
      <c r="O177" s="38">
        <f t="shared" si="39"/>
        <v>0</v>
      </c>
      <c r="AD177" s="70">
        <f t="shared" si="40"/>
        <v>0</v>
      </c>
      <c r="AE177" s="71">
        <f t="shared" si="41"/>
        <v>0</v>
      </c>
    </row>
    <row r="178" spans="1:31" ht="17.25" customHeight="1" x14ac:dyDescent="0.2">
      <c r="A178" s="8" t="s">
        <v>136</v>
      </c>
      <c r="B178" s="67"/>
      <c r="C178" s="67"/>
      <c r="D178" s="68"/>
      <c r="E178" s="68"/>
      <c r="F178" s="68"/>
      <c r="G178" s="68"/>
      <c r="H178" s="68"/>
      <c r="I178" s="68"/>
      <c r="J178" s="68"/>
      <c r="K178" s="67"/>
      <c r="L178" s="37">
        <f>((F178)/(E178+F178+(Jan!E178+Fev!E178+Mar!E178+Abr!E178+Mai!E178+Jun!E178)))</f>
        <v>0</v>
      </c>
      <c r="M178" s="37">
        <f t="shared" si="37"/>
        <v>0</v>
      </c>
      <c r="N178" s="37">
        <f t="shared" si="38"/>
        <v>0</v>
      </c>
      <c r="O178" s="38">
        <f t="shared" si="39"/>
        <v>0</v>
      </c>
      <c r="AD178" s="70">
        <f t="shared" si="40"/>
        <v>0</v>
      </c>
      <c r="AE178" s="71">
        <f t="shared" si="41"/>
        <v>0</v>
      </c>
    </row>
    <row r="179" spans="1:31" ht="17.25" customHeight="1" x14ac:dyDescent="0.2">
      <c r="A179" s="8" t="s">
        <v>137</v>
      </c>
      <c r="B179" s="67"/>
      <c r="C179" s="67"/>
      <c r="D179" s="68"/>
      <c r="E179" s="68"/>
      <c r="F179" s="68"/>
      <c r="G179" s="68"/>
      <c r="H179" s="68"/>
      <c r="I179" s="68"/>
      <c r="J179" s="68"/>
      <c r="K179" s="67"/>
      <c r="L179" s="37">
        <f>((F179)/(E179+F179+(Jan!E179+Fev!E179+Mar!E179+Abr!E179+Mai!E179+Jun!E179)))</f>
        <v>0</v>
      </c>
      <c r="M179" s="37">
        <f t="shared" si="37"/>
        <v>0</v>
      </c>
      <c r="N179" s="37">
        <f t="shared" si="38"/>
        <v>0</v>
      </c>
      <c r="O179" s="38">
        <f t="shared" si="39"/>
        <v>0</v>
      </c>
      <c r="AD179" s="70">
        <f t="shared" si="40"/>
        <v>0</v>
      </c>
      <c r="AE179" s="71">
        <f t="shared" si="41"/>
        <v>0</v>
      </c>
    </row>
    <row r="180" spans="1:31" ht="17.25" customHeight="1" x14ac:dyDescent="0.2">
      <c r="A180" s="8" t="s">
        <v>138</v>
      </c>
      <c r="B180" s="67"/>
      <c r="C180" s="67"/>
      <c r="D180" s="68"/>
      <c r="E180" s="68"/>
      <c r="F180" s="68"/>
      <c r="G180" s="68"/>
      <c r="H180" s="68"/>
      <c r="I180" s="68"/>
      <c r="J180" s="68"/>
      <c r="K180" s="67"/>
      <c r="L180" s="37">
        <f>((F180)/(E180+F180+(Jan!E180+Fev!E180+Mar!E180+Abr!E180+Mai!E180+Jun!E180)))</f>
        <v>0</v>
      </c>
      <c r="M180" s="37">
        <f t="shared" si="37"/>
        <v>0</v>
      </c>
      <c r="N180" s="37">
        <f t="shared" si="38"/>
        <v>0</v>
      </c>
      <c r="O180" s="38">
        <f t="shared" si="39"/>
        <v>0</v>
      </c>
      <c r="AD180" s="70">
        <f t="shared" si="40"/>
        <v>0</v>
      </c>
      <c r="AE180" s="71">
        <f t="shared" si="41"/>
        <v>0</v>
      </c>
    </row>
    <row r="181" spans="1:31" ht="17.25" customHeight="1" x14ac:dyDescent="0.2">
      <c r="A181" s="8" t="s">
        <v>139</v>
      </c>
      <c r="B181" s="67"/>
      <c r="C181" s="67"/>
      <c r="D181" s="68"/>
      <c r="E181" s="68"/>
      <c r="F181" s="68"/>
      <c r="G181" s="68"/>
      <c r="H181" s="68"/>
      <c r="I181" s="68"/>
      <c r="J181" s="68"/>
      <c r="K181" s="67"/>
      <c r="L181" s="37">
        <f>((F181)/(E181+F181+(Jan!E181+Fev!E181+Mar!E181+Abr!E181+Mai!E181+Jun!E181)))</f>
        <v>0</v>
      </c>
      <c r="M181" s="37">
        <f t="shared" si="37"/>
        <v>0</v>
      </c>
      <c r="N181" s="37">
        <f t="shared" si="38"/>
        <v>0</v>
      </c>
      <c r="O181" s="38">
        <f t="shared" si="39"/>
        <v>0</v>
      </c>
      <c r="AD181" s="70">
        <f t="shared" si="40"/>
        <v>0</v>
      </c>
      <c r="AE181" s="71">
        <f t="shared" si="41"/>
        <v>0</v>
      </c>
    </row>
    <row r="182" spans="1:31" ht="17.25" customHeight="1" x14ac:dyDescent="0.2">
      <c r="A182" s="8" t="s">
        <v>140</v>
      </c>
      <c r="B182" s="67"/>
      <c r="C182" s="67"/>
      <c r="D182" s="68"/>
      <c r="E182" s="68"/>
      <c r="F182" s="68"/>
      <c r="G182" s="68"/>
      <c r="H182" s="68"/>
      <c r="I182" s="68"/>
      <c r="J182" s="68"/>
      <c r="K182" s="67"/>
      <c r="L182" s="37">
        <f>((F182)/(E182+F182+(Jan!E182+Fev!E182+Mar!E182+Abr!E182+Mai!E182+Jun!E182)))</f>
        <v>0</v>
      </c>
      <c r="M182" s="37">
        <f t="shared" si="37"/>
        <v>0</v>
      </c>
      <c r="N182" s="37">
        <f t="shared" si="38"/>
        <v>0</v>
      </c>
      <c r="O182" s="38">
        <f t="shared" si="39"/>
        <v>0</v>
      </c>
      <c r="AD182" s="70">
        <f t="shared" si="40"/>
        <v>0</v>
      </c>
      <c r="AE182" s="71">
        <f t="shared" si="41"/>
        <v>0</v>
      </c>
    </row>
    <row r="183" spans="1:31" ht="17.25" customHeight="1" x14ac:dyDescent="0.2">
      <c r="A183" s="8" t="s">
        <v>141</v>
      </c>
      <c r="B183" s="67"/>
      <c r="C183" s="67"/>
      <c r="D183" s="68"/>
      <c r="E183" s="68"/>
      <c r="F183" s="68"/>
      <c r="G183" s="68"/>
      <c r="H183" s="68"/>
      <c r="I183" s="68"/>
      <c r="J183" s="68"/>
      <c r="K183" s="67"/>
      <c r="L183" s="37">
        <f>((F183)/(E183+F183+(Jan!E183+Fev!E183+Mar!E183+Abr!E183+Mai!E183+Jun!E183)))</f>
        <v>0</v>
      </c>
      <c r="M183" s="37">
        <f t="shared" si="37"/>
        <v>0</v>
      </c>
      <c r="N183" s="37">
        <f t="shared" si="38"/>
        <v>0</v>
      </c>
      <c r="O183" s="38">
        <f t="shared" si="39"/>
        <v>0</v>
      </c>
      <c r="AD183" s="70">
        <f t="shared" si="40"/>
        <v>0</v>
      </c>
      <c r="AE183" s="71">
        <f t="shared" si="41"/>
        <v>0</v>
      </c>
    </row>
    <row r="184" spans="1:31" ht="17.25" customHeight="1" x14ac:dyDescent="0.2">
      <c r="A184" s="8" t="s">
        <v>142</v>
      </c>
      <c r="B184" s="67"/>
      <c r="C184" s="67"/>
      <c r="D184" s="68"/>
      <c r="E184" s="68"/>
      <c r="F184" s="68"/>
      <c r="G184" s="68"/>
      <c r="H184" s="68"/>
      <c r="I184" s="68"/>
      <c r="J184" s="68"/>
      <c r="K184" s="67"/>
      <c r="L184" s="37">
        <f>((F184)/(E184+F184+(Jan!E184+Fev!E184+Mar!E184+Abr!E184+Mai!E184+Jun!E184)))</f>
        <v>0</v>
      </c>
      <c r="M184" s="37">
        <f t="shared" si="37"/>
        <v>0</v>
      </c>
      <c r="N184" s="37">
        <f t="shared" si="38"/>
        <v>0</v>
      </c>
      <c r="O184" s="38">
        <f t="shared" si="39"/>
        <v>0</v>
      </c>
      <c r="AD184" s="70">
        <f t="shared" si="40"/>
        <v>0</v>
      </c>
      <c r="AE184" s="71">
        <f t="shared" si="41"/>
        <v>0</v>
      </c>
    </row>
    <row r="185" spans="1:31" ht="17.25" customHeight="1" x14ac:dyDescent="0.2">
      <c r="A185" s="8" t="s">
        <v>143</v>
      </c>
      <c r="B185" s="67"/>
      <c r="C185" s="67"/>
      <c r="D185" s="68"/>
      <c r="E185" s="68"/>
      <c r="F185" s="68"/>
      <c r="G185" s="68"/>
      <c r="H185" s="68"/>
      <c r="I185" s="68"/>
      <c r="J185" s="68"/>
      <c r="K185" s="67"/>
      <c r="L185" s="37">
        <f>((F185)/(E185+F185+(Jan!E185+Fev!E185+Mar!E185+Abr!E185+Mai!E185+Jun!E185)))</f>
        <v>0</v>
      </c>
      <c r="M185" s="37">
        <f t="shared" si="37"/>
        <v>0</v>
      </c>
      <c r="N185" s="37">
        <f t="shared" si="38"/>
        <v>0</v>
      </c>
      <c r="O185" s="38">
        <f t="shared" si="39"/>
        <v>0</v>
      </c>
      <c r="AD185" s="70">
        <f t="shared" si="40"/>
        <v>0</v>
      </c>
      <c r="AE185" s="71">
        <f t="shared" si="41"/>
        <v>0</v>
      </c>
    </row>
    <row r="186" spans="1:31" ht="17.25" customHeight="1" x14ac:dyDescent="0.2">
      <c r="A186" s="8" t="s">
        <v>144</v>
      </c>
      <c r="B186" s="67"/>
      <c r="C186" s="67"/>
      <c r="D186" s="68"/>
      <c r="E186" s="68"/>
      <c r="F186" s="68"/>
      <c r="G186" s="68"/>
      <c r="H186" s="68"/>
      <c r="I186" s="68"/>
      <c r="J186" s="68"/>
      <c r="K186" s="67"/>
      <c r="L186" s="37">
        <f>((F186)/(E186+F186+(Jan!E186+Fev!E186+Mar!E186+Abr!E186+Mai!E186+Jun!E186)))</f>
        <v>0</v>
      </c>
      <c r="M186" s="37">
        <f t="shared" si="37"/>
        <v>0</v>
      </c>
      <c r="N186" s="37">
        <f t="shared" si="38"/>
        <v>0</v>
      </c>
      <c r="O186" s="38">
        <f t="shared" si="39"/>
        <v>0</v>
      </c>
      <c r="AD186" s="70">
        <f t="shared" si="40"/>
        <v>0</v>
      </c>
      <c r="AE186" s="71">
        <f t="shared" si="41"/>
        <v>0</v>
      </c>
    </row>
    <row r="187" spans="1:31" ht="17.25" customHeight="1" x14ac:dyDescent="0.2">
      <c r="A187" s="8" t="s">
        <v>145</v>
      </c>
      <c r="B187" s="67"/>
      <c r="C187" s="67"/>
      <c r="D187" s="68"/>
      <c r="E187" s="68"/>
      <c r="F187" s="68"/>
      <c r="G187" s="68"/>
      <c r="H187" s="68"/>
      <c r="I187" s="68"/>
      <c r="J187" s="68"/>
      <c r="K187" s="67"/>
      <c r="L187" s="37">
        <f>((F187)/(E187+F187+(Jan!E187+Fev!E187+Mar!E187+Abr!E187+Mai!E187+Jun!E187)))</f>
        <v>0</v>
      </c>
      <c r="M187" s="37">
        <f t="shared" si="37"/>
        <v>0</v>
      </c>
      <c r="N187" s="37">
        <f t="shared" si="38"/>
        <v>0</v>
      </c>
      <c r="O187" s="38">
        <f t="shared" si="39"/>
        <v>0</v>
      </c>
      <c r="AD187" s="70">
        <f t="shared" si="40"/>
        <v>0</v>
      </c>
      <c r="AE187" s="71">
        <f t="shared" si="41"/>
        <v>0</v>
      </c>
    </row>
    <row r="188" spans="1:31" ht="17.25" customHeight="1" x14ac:dyDescent="0.2">
      <c r="A188" s="8" t="s">
        <v>146</v>
      </c>
      <c r="B188" s="67"/>
      <c r="C188" s="67"/>
      <c r="D188" s="68"/>
      <c r="E188" s="68"/>
      <c r="F188" s="68"/>
      <c r="G188" s="68"/>
      <c r="H188" s="68"/>
      <c r="I188" s="68"/>
      <c r="J188" s="68"/>
      <c r="K188" s="67"/>
      <c r="L188" s="37">
        <f>((F188)/(E188+F188+(Jan!E188+Fev!E188+Mar!E188+Abr!E188+Mai!E188+Jun!E188)))</f>
        <v>0</v>
      </c>
      <c r="M188" s="37">
        <f t="shared" si="37"/>
        <v>0</v>
      </c>
      <c r="N188" s="37">
        <f t="shared" si="38"/>
        <v>0</v>
      </c>
      <c r="O188" s="38">
        <f t="shared" si="39"/>
        <v>0</v>
      </c>
      <c r="AD188" s="70">
        <f t="shared" si="40"/>
        <v>0</v>
      </c>
      <c r="AE188" s="71">
        <f t="shared" si="41"/>
        <v>0</v>
      </c>
    </row>
    <row r="189" spans="1:31" ht="17.25" customHeight="1" x14ac:dyDescent="0.2">
      <c r="A189" s="8" t="s">
        <v>147</v>
      </c>
      <c r="B189" s="67"/>
      <c r="C189" s="67"/>
      <c r="D189" s="68"/>
      <c r="E189" s="68"/>
      <c r="F189" s="68"/>
      <c r="G189" s="68"/>
      <c r="H189" s="68"/>
      <c r="I189" s="68"/>
      <c r="J189" s="68"/>
      <c r="K189" s="67"/>
      <c r="L189" s="37">
        <f>((F189)/(E189+F189+(Jan!E189+Fev!E189+Mar!E189+Abr!E189+Mai!E189+Jun!E189)))</f>
        <v>0</v>
      </c>
      <c r="M189" s="37">
        <f t="shared" si="37"/>
        <v>0</v>
      </c>
      <c r="N189" s="37">
        <f t="shared" si="38"/>
        <v>0</v>
      </c>
      <c r="O189" s="38">
        <f t="shared" si="39"/>
        <v>0</v>
      </c>
      <c r="AD189" s="70">
        <f t="shared" si="40"/>
        <v>0</v>
      </c>
      <c r="AE189" s="71">
        <f t="shared" si="41"/>
        <v>0</v>
      </c>
    </row>
    <row r="190" spans="1:31" ht="17.25" customHeight="1" x14ac:dyDescent="0.2">
      <c r="A190" s="8" t="s">
        <v>148</v>
      </c>
      <c r="B190" s="67"/>
      <c r="C190" s="67"/>
      <c r="D190" s="68"/>
      <c r="E190" s="68"/>
      <c r="F190" s="68"/>
      <c r="G190" s="68"/>
      <c r="H190" s="68"/>
      <c r="I190" s="68"/>
      <c r="J190" s="68"/>
      <c r="K190" s="67"/>
      <c r="L190" s="37">
        <f>((F190)/(E190+F190+(Jan!E190+Fev!E190+Mar!E190+Abr!E190+Mai!E190+Jun!E190)))</f>
        <v>0</v>
      </c>
      <c r="M190" s="37">
        <f t="shared" si="37"/>
        <v>0</v>
      </c>
      <c r="N190" s="37">
        <f t="shared" si="38"/>
        <v>0</v>
      </c>
      <c r="O190" s="38">
        <f t="shared" si="39"/>
        <v>0</v>
      </c>
      <c r="AD190" s="70">
        <f t="shared" si="40"/>
        <v>0</v>
      </c>
      <c r="AE190" s="71">
        <f t="shared" si="41"/>
        <v>0</v>
      </c>
    </row>
    <row r="191" spans="1:31" ht="17.25" customHeight="1" x14ac:dyDescent="0.2">
      <c r="A191" s="8" t="s">
        <v>149</v>
      </c>
      <c r="B191" s="67"/>
      <c r="C191" s="67"/>
      <c r="D191" s="68"/>
      <c r="E191" s="68"/>
      <c r="F191" s="68"/>
      <c r="G191" s="68"/>
      <c r="H191" s="68"/>
      <c r="I191" s="68"/>
      <c r="J191" s="68"/>
      <c r="K191" s="67"/>
      <c r="L191" s="37">
        <f>((F191)/(E191+F191+(Jan!E191+Fev!E191+Mar!E191+Abr!E191+Mai!E191+Jun!E191)))</f>
        <v>0</v>
      </c>
      <c r="M191" s="37">
        <f t="shared" si="37"/>
        <v>0</v>
      </c>
      <c r="N191" s="37">
        <f t="shared" si="38"/>
        <v>0</v>
      </c>
      <c r="O191" s="38">
        <f t="shared" si="39"/>
        <v>0</v>
      </c>
      <c r="AD191" s="70">
        <f t="shared" si="40"/>
        <v>0</v>
      </c>
      <c r="AE191" s="71">
        <f t="shared" si="41"/>
        <v>0</v>
      </c>
    </row>
    <row r="192" spans="1:31" ht="17.25" customHeight="1" x14ac:dyDescent="0.2">
      <c r="A192" s="8" t="s">
        <v>150</v>
      </c>
      <c r="B192" s="67"/>
      <c r="C192" s="67"/>
      <c r="D192" s="68"/>
      <c r="E192" s="68"/>
      <c r="F192" s="68"/>
      <c r="G192" s="68"/>
      <c r="H192" s="68"/>
      <c r="I192" s="68"/>
      <c r="J192" s="68"/>
      <c r="K192" s="67"/>
      <c r="L192" s="37">
        <f>((F192)/(E192+F192+(Jan!E192+Fev!E192+Mar!E192+Abr!E192+Mai!E192+Jun!E192)))</f>
        <v>0</v>
      </c>
      <c r="M192" s="37">
        <f t="shared" si="37"/>
        <v>0</v>
      </c>
      <c r="N192" s="37">
        <f t="shared" si="38"/>
        <v>0</v>
      </c>
      <c r="O192" s="38">
        <f t="shared" si="39"/>
        <v>0</v>
      </c>
      <c r="AD192" s="70">
        <f t="shared" si="40"/>
        <v>0</v>
      </c>
      <c r="AE192" s="71">
        <f t="shared" si="41"/>
        <v>0</v>
      </c>
    </row>
    <row r="193" spans="1:31" ht="17.25" customHeight="1" x14ac:dyDescent="0.2">
      <c r="A193" s="14" t="s">
        <v>151</v>
      </c>
      <c r="B193" s="73">
        <f t="shared" ref="B193:K193" si="42">SUM(B164:B192)</f>
        <v>0</v>
      </c>
      <c r="C193" s="73">
        <f t="shared" si="42"/>
        <v>0</v>
      </c>
      <c r="D193" s="73">
        <f t="shared" si="42"/>
        <v>0</v>
      </c>
      <c r="E193" s="73">
        <f t="shared" si="42"/>
        <v>0</v>
      </c>
      <c r="F193" s="73">
        <f t="shared" si="42"/>
        <v>0</v>
      </c>
      <c r="G193" s="73">
        <f t="shared" si="42"/>
        <v>0</v>
      </c>
      <c r="H193" s="73">
        <f t="shared" si="42"/>
        <v>0</v>
      </c>
      <c r="I193" s="73">
        <f t="shared" si="42"/>
        <v>0</v>
      </c>
      <c r="J193" s="73">
        <f t="shared" si="42"/>
        <v>0</v>
      </c>
      <c r="K193" s="73">
        <f t="shared" si="42"/>
        <v>0</v>
      </c>
      <c r="L193" s="16">
        <f>((F193)/(E193+F193+(Jan!E193+Fev!E193+Mar!E193+Abr!E193+Mai!E193+Jun!E193)))</f>
        <v>0</v>
      </c>
      <c r="M193" s="16">
        <f t="shared" si="37"/>
        <v>0</v>
      </c>
      <c r="N193" s="17">
        <f t="shared" si="38"/>
        <v>0</v>
      </c>
      <c r="O193" s="17">
        <f t="shared" si="39"/>
        <v>0</v>
      </c>
      <c r="AD193" s="74">
        <f t="shared" si="40"/>
        <v>0</v>
      </c>
      <c r="AE193" s="74">
        <f t="shared" si="41"/>
        <v>0</v>
      </c>
    </row>
    <row r="194" spans="1:31" ht="132" customHeight="1" x14ac:dyDescent="0.2">
      <c r="A194" s="4" t="s">
        <v>152</v>
      </c>
      <c r="B194" s="75" t="s">
        <v>1</v>
      </c>
      <c r="C194" s="75" t="s">
        <v>2</v>
      </c>
      <c r="D194" s="75" t="s">
        <v>3</v>
      </c>
      <c r="E194" s="75" t="s">
        <v>4</v>
      </c>
      <c r="F194" s="75" t="s">
        <v>5</v>
      </c>
      <c r="G194" s="75" t="s">
        <v>6</v>
      </c>
      <c r="H194" s="75" t="s">
        <v>7</v>
      </c>
      <c r="I194" s="75" t="s">
        <v>8</v>
      </c>
      <c r="J194" s="75" t="s">
        <v>9</v>
      </c>
      <c r="K194" s="75" t="s">
        <v>10</v>
      </c>
      <c r="L194" s="6" t="s">
        <v>11</v>
      </c>
      <c r="M194" s="6" t="s">
        <v>12</v>
      </c>
      <c r="N194" s="6" t="s">
        <v>13</v>
      </c>
      <c r="O194" s="7" t="s">
        <v>14</v>
      </c>
      <c r="AD194" s="76" t="s">
        <v>13</v>
      </c>
      <c r="AE194" s="77" t="s">
        <v>14</v>
      </c>
    </row>
    <row r="195" spans="1:31" ht="12.75" customHeight="1" x14ac:dyDescent="0.2">
      <c r="A195" s="8" t="s">
        <v>153</v>
      </c>
      <c r="B195" s="67"/>
      <c r="C195" s="67"/>
      <c r="D195" s="68"/>
      <c r="E195" s="68"/>
      <c r="F195" s="68"/>
      <c r="G195" s="68"/>
      <c r="H195" s="68"/>
      <c r="I195" s="68"/>
      <c r="J195" s="68"/>
      <c r="K195" s="68"/>
      <c r="L195" s="37">
        <f>((F195)/(E195+F195+(Jan!E195+Fev!E195+Mar!E195+Abr!E195+Mai!E195+Jun!E195)))</f>
        <v>0</v>
      </c>
      <c r="M195" s="37">
        <f t="shared" ref="M195:M200" si="43">IF(D195=0,0%,(J195)/D195)</f>
        <v>0</v>
      </c>
      <c r="N195" s="37">
        <f t="shared" ref="N195:N200" si="44">IF(D195=0,0%,(E195)/D195)</f>
        <v>0</v>
      </c>
      <c r="O195" s="38">
        <f t="shared" ref="O195:O200" si="45">IF(J195=0,0%,I195/J195)</f>
        <v>0</v>
      </c>
      <c r="AD195" s="70">
        <f t="shared" ref="AD195:AD200" si="46">IF(T195=0,0%,(U195)/T195)</f>
        <v>0</v>
      </c>
      <c r="AE195" s="71">
        <f t="shared" ref="AE195:AE200" si="47">IF(Z195=0,0%,Y195/Z195)</f>
        <v>0</v>
      </c>
    </row>
    <row r="196" spans="1:31" ht="12.75" customHeight="1" x14ac:dyDescent="0.2">
      <c r="A196" s="8" t="s">
        <v>154</v>
      </c>
      <c r="B196" s="67"/>
      <c r="C196" s="67"/>
      <c r="D196" s="68"/>
      <c r="E196" s="68"/>
      <c r="F196" s="68"/>
      <c r="G196" s="68"/>
      <c r="H196" s="68"/>
      <c r="I196" s="68"/>
      <c r="J196" s="68"/>
      <c r="K196" s="68"/>
      <c r="L196" s="37">
        <f>((F196)/(E196+F196+(Jan!E196+Fev!E196+Mar!E196+Abr!E196+Mai!E196+Jun!E196)))</f>
        <v>0</v>
      </c>
      <c r="M196" s="37">
        <f t="shared" si="43"/>
        <v>0</v>
      </c>
      <c r="N196" s="37">
        <f t="shared" si="44"/>
        <v>0</v>
      </c>
      <c r="O196" s="38">
        <f t="shared" si="45"/>
        <v>0</v>
      </c>
      <c r="AD196" s="70">
        <f t="shared" si="46"/>
        <v>0</v>
      </c>
      <c r="AE196" s="71">
        <f t="shared" si="47"/>
        <v>0</v>
      </c>
    </row>
    <row r="197" spans="1:31" ht="12.75" customHeight="1" x14ac:dyDescent="0.2">
      <c r="A197" s="8" t="s">
        <v>155</v>
      </c>
      <c r="B197" s="67"/>
      <c r="C197" s="67"/>
      <c r="D197" s="68"/>
      <c r="E197" s="68"/>
      <c r="F197" s="68"/>
      <c r="G197" s="68"/>
      <c r="H197" s="68"/>
      <c r="I197" s="68"/>
      <c r="J197" s="68"/>
      <c r="K197" s="68"/>
      <c r="L197" s="37">
        <f>((F197)/(E197+F197+(Jan!E197+Fev!E197+Mar!E197+Abr!E197+Mai!E197+Jun!E197)))</f>
        <v>0</v>
      </c>
      <c r="M197" s="37">
        <f t="shared" si="43"/>
        <v>0</v>
      </c>
      <c r="N197" s="37">
        <f t="shared" si="44"/>
        <v>0</v>
      </c>
      <c r="O197" s="38">
        <f t="shared" si="45"/>
        <v>0</v>
      </c>
      <c r="AD197" s="70">
        <f t="shared" si="46"/>
        <v>0</v>
      </c>
      <c r="AE197" s="71">
        <f t="shared" si="47"/>
        <v>0</v>
      </c>
    </row>
    <row r="198" spans="1:31" ht="12.75" customHeight="1" x14ac:dyDescent="0.2">
      <c r="A198" s="8" t="s">
        <v>156</v>
      </c>
      <c r="B198" s="67"/>
      <c r="C198" s="67"/>
      <c r="D198" s="68"/>
      <c r="E198" s="68"/>
      <c r="F198" s="68"/>
      <c r="G198" s="68"/>
      <c r="H198" s="68"/>
      <c r="I198" s="68"/>
      <c r="J198" s="68"/>
      <c r="K198" s="68"/>
      <c r="L198" s="37">
        <f>((F198)/(E198+F198+(Jan!E198+Fev!E198+Mar!E198+Abr!E198+Mai!E198+Jun!E198)))</f>
        <v>0</v>
      </c>
      <c r="M198" s="37">
        <f t="shared" si="43"/>
        <v>0</v>
      </c>
      <c r="N198" s="37">
        <f t="shared" si="44"/>
        <v>0</v>
      </c>
      <c r="O198" s="38">
        <f t="shared" si="45"/>
        <v>0</v>
      </c>
      <c r="AD198" s="70">
        <f t="shared" si="46"/>
        <v>0</v>
      </c>
      <c r="AE198" s="71">
        <f t="shared" si="47"/>
        <v>0</v>
      </c>
    </row>
    <row r="199" spans="1:31" ht="12.75" customHeight="1" x14ac:dyDescent="0.2">
      <c r="A199" s="8" t="s">
        <v>157</v>
      </c>
      <c r="B199" s="67"/>
      <c r="C199" s="67"/>
      <c r="D199" s="68"/>
      <c r="E199" s="68"/>
      <c r="F199" s="68"/>
      <c r="G199" s="68"/>
      <c r="H199" s="68"/>
      <c r="I199" s="68"/>
      <c r="J199" s="68"/>
      <c r="K199" s="68"/>
      <c r="L199" s="37">
        <f>((F199)/(E199+F199+(Jan!E199+Fev!E199+Mar!E199+Abr!E199+Mai!E199+Jun!E199)))</f>
        <v>0</v>
      </c>
      <c r="M199" s="37">
        <f t="shared" si="43"/>
        <v>0</v>
      </c>
      <c r="N199" s="37">
        <f t="shared" si="44"/>
        <v>0</v>
      </c>
      <c r="O199" s="38">
        <f t="shared" si="45"/>
        <v>0</v>
      </c>
      <c r="AD199" s="70">
        <f t="shared" si="46"/>
        <v>0</v>
      </c>
      <c r="AE199" s="71">
        <f t="shared" si="47"/>
        <v>0</v>
      </c>
    </row>
    <row r="200" spans="1:31" ht="12.75" customHeight="1" x14ac:dyDescent="0.2">
      <c r="A200" s="8" t="s">
        <v>158</v>
      </c>
      <c r="B200" s="67"/>
      <c r="C200" s="67"/>
      <c r="D200" s="68"/>
      <c r="E200" s="68"/>
      <c r="F200" s="68"/>
      <c r="G200" s="68"/>
      <c r="H200" s="68"/>
      <c r="I200" s="68"/>
      <c r="J200" s="68"/>
      <c r="K200" s="68"/>
      <c r="L200" s="37">
        <f>((F200)/(E200+F200+(Jan!E200+Fev!E200+Mar!E200+Abr!E200+Mai!E200+Jun!E200)))</f>
        <v>0</v>
      </c>
      <c r="M200" s="37">
        <f t="shared" si="43"/>
        <v>0</v>
      </c>
      <c r="N200" s="37">
        <f t="shared" si="44"/>
        <v>0</v>
      </c>
      <c r="O200" s="38">
        <f t="shared" si="45"/>
        <v>0</v>
      </c>
      <c r="AD200" s="70">
        <f t="shared" si="46"/>
        <v>0</v>
      </c>
      <c r="AE200" s="71">
        <f t="shared" si="47"/>
        <v>0</v>
      </c>
    </row>
    <row r="201" spans="1:31" ht="17.25" customHeight="1" x14ac:dyDescent="0.2">
      <c r="A201" s="103" t="s">
        <v>159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5"/>
      <c r="AD201" s="78"/>
      <c r="AE201" s="78"/>
    </row>
    <row r="202" spans="1:31" ht="17.25" customHeight="1" x14ac:dyDescent="0.2">
      <c r="A202" s="8" t="s">
        <v>160</v>
      </c>
      <c r="B202" s="67"/>
      <c r="C202" s="67"/>
      <c r="D202" s="68"/>
      <c r="E202" s="68"/>
      <c r="F202" s="68"/>
      <c r="G202" s="68"/>
      <c r="H202" s="68"/>
      <c r="I202" s="68"/>
      <c r="J202" s="68"/>
      <c r="K202" s="68"/>
      <c r="L202" s="37">
        <f>((F202)/(E202+F202+(Jan!E202+Fev!E202+Mar!E202+Abr!E202+Mai!E202+Jun!E202)))</f>
        <v>0</v>
      </c>
      <c r="M202" s="37">
        <f t="shared" ref="M202:M221" si="48">IF(D202=0,0%,(J202)/D202)</f>
        <v>0</v>
      </c>
      <c r="N202" s="37">
        <f t="shared" ref="N202:N221" si="49">IF(D202=0,0%,(E202)/D202)</f>
        <v>0</v>
      </c>
      <c r="O202" s="38">
        <f t="shared" ref="O202:O215" si="50">IF(J202=0,0%,I202/J202)</f>
        <v>0</v>
      </c>
      <c r="AD202" s="70">
        <f t="shared" ref="AD202:AD221" si="51">IF(T202=0,0%,(U202)/T202)</f>
        <v>0</v>
      </c>
      <c r="AE202" s="71">
        <f t="shared" ref="AE202:AE215" si="52">IF(Z202=0,0%,Y202/Z202)</f>
        <v>0</v>
      </c>
    </row>
    <row r="203" spans="1:31" ht="17.25" customHeight="1" x14ac:dyDescent="0.2">
      <c r="A203" s="8" t="s">
        <v>161</v>
      </c>
      <c r="B203" s="67"/>
      <c r="C203" s="67"/>
      <c r="D203" s="68"/>
      <c r="E203" s="68"/>
      <c r="F203" s="68"/>
      <c r="G203" s="68"/>
      <c r="H203" s="68"/>
      <c r="I203" s="68"/>
      <c r="J203" s="68"/>
      <c r="K203" s="68"/>
      <c r="L203" s="37">
        <f>((F203)/(E203+F203+(Jan!E203+Fev!E203+Mar!E203+Abr!E203+Mai!E203+Jun!E203)))</f>
        <v>0</v>
      </c>
      <c r="M203" s="37">
        <f t="shared" si="48"/>
        <v>0</v>
      </c>
      <c r="N203" s="37">
        <f t="shared" si="49"/>
        <v>0</v>
      </c>
      <c r="O203" s="38">
        <f t="shared" si="50"/>
        <v>0</v>
      </c>
      <c r="AD203" s="70">
        <f t="shared" si="51"/>
        <v>0</v>
      </c>
      <c r="AE203" s="71">
        <f t="shared" si="52"/>
        <v>0</v>
      </c>
    </row>
    <row r="204" spans="1:31" ht="12.75" customHeight="1" x14ac:dyDescent="0.2">
      <c r="A204" s="8" t="s">
        <v>162</v>
      </c>
      <c r="B204" s="67"/>
      <c r="C204" s="67"/>
      <c r="D204" s="68"/>
      <c r="E204" s="68"/>
      <c r="F204" s="68"/>
      <c r="G204" s="68"/>
      <c r="H204" s="68"/>
      <c r="I204" s="68"/>
      <c r="J204" s="68"/>
      <c r="K204" s="68"/>
      <c r="L204" s="37">
        <f>((F204)/(E204+F204+(Jan!E204+Fev!E204+Mar!E204+Abr!E204+Mai!E204+Jun!E204)))</f>
        <v>0</v>
      </c>
      <c r="M204" s="37">
        <f t="shared" si="48"/>
        <v>0</v>
      </c>
      <c r="N204" s="37">
        <f t="shared" si="49"/>
        <v>0</v>
      </c>
      <c r="O204" s="38">
        <f t="shared" si="50"/>
        <v>0</v>
      </c>
      <c r="AD204" s="70">
        <f t="shared" si="51"/>
        <v>0</v>
      </c>
      <c r="AE204" s="71">
        <f t="shared" si="52"/>
        <v>0</v>
      </c>
    </row>
    <row r="205" spans="1:31" ht="17.25" customHeight="1" x14ac:dyDescent="0.2">
      <c r="A205" s="8" t="s">
        <v>163</v>
      </c>
      <c r="B205" s="67"/>
      <c r="C205" s="67"/>
      <c r="D205" s="68"/>
      <c r="E205" s="68"/>
      <c r="F205" s="68"/>
      <c r="G205" s="68"/>
      <c r="H205" s="68"/>
      <c r="I205" s="68"/>
      <c r="J205" s="68"/>
      <c r="K205" s="68"/>
      <c r="L205" s="37">
        <f>((F205)/(E205+F205+(Jan!E205+Fev!E205+Mar!E205+Abr!E205+Mai!E205+Jun!E205)))</f>
        <v>0</v>
      </c>
      <c r="M205" s="37">
        <f t="shared" si="48"/>
        <v>0</v>
      </c>
      <c r="N205" s="37">
        <f t="shared" si="49"/>
        <v>0</v>
      </c>
      <c r="O205" s="38">
        <f t="shared" si="50"/>
        <v>0</v>
      </c>
      <c r="AD205" s="70">
        <f t="shared" si="51"/>
        <v>0</v>
      </c>
      <c r="AE205" s="71">
        <f t="shared" si="52"/>
        <v>0</v>
      </c>
    </row>
    <row r="206" spans="1:31" ht="17.25" customHeight="1" x14ac:dyDescent="0.2">
      <c r="A206" s="8" t="s">
        <v>164</v>
      </c>
      <c r="B206" s="67"/>
      <c r="C206" s="67"/>
      <c r="D206" s="68"/>
      <c r="E206" s="68"/>
      <c r="F206" s="68"/>
      <c r="G206" s="68"/>
      <c r="H206" s="68"/>
      <c r="I206" s="68"/>
      <c r="J206" s="68"/>
      <c r="K206" s="68"/>
      <c r="L206" s="37">
        <f>((F206)/(E206+F206+(Jan!E206+Fev!E206+Mar!E206+Abr!E206+Mai!E206+Jun!E206)))</f>
        <v>0</v>
      </c>
      <c r="M206" s="37">
        <f t="shared" si="48"/>
        <v>0</v>
      </c>
      <c r="N206" s="37">
        <f t="shared" si="49"/>
        <v>0</v>
      </c>
      <c r="O206" s="38">
        <f t="shared" si="50"/>
        <v>0</v>
      </c>
      <c r="AD206" s="70">
        <f t="shared" si="51"/>
        <v>0</v>
      </c>
      <c r="AE206" s="71">
        <f t="shared" si="52"/>
        <v>0</v>
      </c>
    </row>
    <row r="207" spans="1:31" ht="17.25" customHeight="1" x14ac:dyDescent="0.2">
      <c r="A207" s="8" t="s">
        <v>165</v>
      </c>
      <c r="B207" s="67"/>
      <c r="C207" s="67"/>
      <c r="D207" s="68"/>
      <c r="E207" s="68"/>
      <c r="F207" s="68"/>
      <c r="G207" s="68"/>
      <c r="H207" s="68"/>
      <c r="I207" s="68"/>
      <c r="J207" s="68"/>
      <c r="K207" s="68"/>
      <c r="L207" s="37">
        <f>((F207)/(E207+F207+(Jan!E207+Fev!E207+Mar!E207+Abr!E207+Mai!E207+Jun!E207)))</f>
        <v>0</v>
      </c>
      <c r="M207" s="37">
        <f t="shared" si="48"/>
        <v>0</v>
      </c>
      <c r="N207" s="37">
        <f t="shared" si="49"/>
        <v>0</v>
      </c>
      <c r="O207" s="38">
        <f t="shared" si="50"/>
        <v>0</v>
      </c>
      <c r="AD207" s="70">
        <f t="shared" si="51"/>
        <v>0</v>
      </c>
      <c r="AE207" s="71">
        <f t="shared" si="52"/>
        <v>0</v>
      </c>
    </row>
    <row r="208" spans="1:31" ht="17.25" customHeight="1" x14ac:dyDescent="0.2">
      <c r="A208" s="8" t="s">
        <v>166</v>
      </c>
      <c r="B208" s="67"/>
      <c r="C208" s="67"/>
      <c r="D208" s="68"/>
      <c r="E208" s="68"/>
      <c r="F208" s="68"/>
      <c r="G208" s="68"/>
      <c r="H208" s="68"/>
      <c r="I208" s="68"/>
      <c r="J208" s="68"/>
      <c r="K208" s="68"/>
      <c r="L208" s="37">
        <f>((F208)/(E208+F208+(Jan!E208+Fev!E208+Mar!E208+Abr!E208+Mai!E208+Jun!E208)))</f>
        <v>0</v>
      </c>
      <c r="M208" s="37">
        <f t="shared" si="48"/>
        <v>0</v>
      </c>
      <c r="N208" s="37">
        <f t="shared" si="49"/>
        <v>0</v>
      </c>
      <c r="O208" s="38">
        <f t="shared" si="50"/>
        <v>0</v>
      </c>
      <c r="AD208" s="70">
        <f t="shared" si="51"/>
        <v>0</v>
      </c>
      <c r="AE208" s="71">
        <f t="shared" si="52"/>
        <v>0</v>
      </c>
    </row>
    <row r="209" spans="1:31" ht="17.25" customHeight="1" x14ac:dyDescent="0.2">
      <c r="A209" s="8" t="s">
        <v>167</v>
      </c>
      <c r="B209" s="67"/>
      <c r="C209" s="67"/>
      <c r="D209" s="68"/>
      <c r="E209" s="68"/>
      <c r="F209" s="68"/>
      <c r="G209" s="68"/>
      <c r="H209" s="68"/>
      <c r="I209" s="68"/>
      <c r="J209" s="68"/>
      <c r="K209" s="68"/>
      <c r="L209" s="37">
        <f>((F209)/(E209+F209+(Jan!E209+Fev!E209+Mar!E209+Abr!E209+Mai!E209+Jun!E209)))</f>
        <v>0</v>
      </c>
      <c r="M209" s="37">
        <f t="shared" si="48"/>
        <v>0</v>
      </c>
      <c r="N209" s="37">
        <f t="shared" si="49"/>
        <v>0</v>
      </c>
      <c r="O209" s="38">
        <f t="shared" si="50"/>
        <v>0</v>
      </c>
      <c r="AD209" s="70">
        <f t="shared" si="51"/>
        <v>0</v>
      </c>
      <c r="AE209" s="71">
        <f t="shared" si="52"/>
        <v>0</v>
      </c>
    </row>
    <row r="210" spans="1:31" ht="17.25" customHeight="1" x14ac:dyDescent="0.2">
      <c r="A210" s="8" t="s">
        <v>168</v>
      </c>
      <c r="B210" s="67"/>
      <c r="C210" s="67"/>
      <c r="D210" s="68"/>
      <c r="E210" s="68"/>
      <c r="F210" s="68"/>
      <c r="G210" s="68"/>
      <c r="H210" s="68"/>
      <c r="I210" s="68"/>
      <c r="J210" s="68"/>
      <c r="K210" s="68"/>
      <c r="L210" s="37">
        <f>((F210)/(E210+F210+(Jan!E210+Fev!E210+Mar!E210+Abr!E210+Mai!E210+Jun!E210)))</f>
        <v>0</v>
      </c>
      <c r="M210" s="37">
        <f t="shared" si="48"/>
        <v>0</v>
      </c>
      <c r="N210" s="37">
        <f t="shared" si="49"/>
        <v>0</v>
      </c>
      <c r="O210" s="38">
        <f t="shared" si="50"/>
        <v>0</v>
      </c>
      <c r="AD210" s="70">
        <f t="shared" si="51"/>
        <v>0</v>
      </c>
      <c r="AE210" s="71">
        <f t="shared" si="52"/>
        <v>0</v>
      </c>
    </row>
    <row r="211" spans="1:31" ht="17.25" customHeight="1" x14ac:dyDescent="0.2">
      <c r="A211" s="8" t="s">
        <v>169</v>
      </c>
      <c r="B211" s="67"/>
      <c r="C211" s="67"/>
      <c r="D211" s="68"/>
      <c r="E211" s="68"/>
      <c r="F211" s="68"/>
      <c r="G211" s="68"/>
      <c r="H211" s="68"/>
      <c r="I211" s="68"/>
      <c r="J211" s="68"/>
      <c r="K211" s="68"/>
      <c r="L211" s="37">
        <f>((F211)/(E211+F211+(Jan!E211+Fev!E211+Mar!E211+Abr!E211+Mai!E211+Jun!E211)))</f>
        <v>0</v>
      </c>
      <c r="M211" s="37">
        <f t="shared" si="48"/>
        <v>0</v>
      </c>
      <c r="N211" s="37">
        <f t="shared" si="49"/>
        <v>0</v>
      </c>
      <c r="O211" s="38">
        <f t="shared" si="50"/>
        <v>0</v>
      </c>
      <c r="AD211" s="70">
        <f t="shared" si="51"/>
        <v>0</v>
      </c>
      <c r="AE211" s="71">
        <f t="shared" si="52"/>
        <v>0</v>
      </c>
    </row>
    <row r="212" spans="1:31" ht="17.25" customHeight="1" x14ac:dyDescent="0.2">
      <c r="A212" s="8" t="s">
        <v>170</v>
      </c>
      <c r="B212" s="67"/>
      <c r="C212" s="67"/>
      <c r="D212" s="68"/>
      <c r="E212" s="68"/>
      <c r="F212" s="68"/>
      <c r="G212" s="68"/>
      <c r="H212" s="68"/>
      <c r="I212" s="68"/>
      <c r="J212" s="68"/>
      <c r="K212" s="68"/>
      <c r="L212" s="37">
        <f>((F212)/(E212+F212+(Jan!E212+Fev!E212+Mar!E212+Abr!E212+Mai!E212+Jun!E212)))</f>
        <v>0</v>
      </c>
      <c r="M212" s="37">
        <f t="shared" si="48"/>
        <v>0</v>
      </c>
      <c r="N212" s="37">
        <f t="shared" si="49"/>
        <v>0</v>
      </c>
      <c r="O212" s="38">
        <f t="shared" si="50"/>
        <v>0</v>
      </c>
      <c r="AD212" s="70">
        <f t="shared" si="51"/>
        <v>0</v>
      </c>
      <c r="AE212" s="71">
        <f t="shared" si="52"/>
        <v>0</v>
      </c>
    </row>
    <row r="213" spans="1:31" ht="17.25" customHeight="1" x14ac:dyDescent="0.2">
      <c r="A213" s="8" t="s">
        <v>171</v>
      </c>
      <c r="B213" s="67"/>
      <c r="C213" s="67"/>
      <c r="D213" s="68"/>
      <c r="E213" s="68"/>
      <c r="F213" s="68"/>
      <c r="G213" s="68"/>
      <c r="H213" s="68"/>
      <c r="I213" s="68"/>
      <c r="J213" s="68"/>
      <c r="K213" s="68"/>
      <c r="L213" s="37">
        <f>((F213)/(E213+F213+(Jan!E213+Fev!E213+Mar!E213+Abr!E213+Mai!E213+Jun!E213)))</f>
        <v>0</v>
      </c>
      <c r="M213" s="37">
        <f t="shared" si="48"/>
        <v>0</v>
      </c>
      <c r="N213" s="37">
        <f t="shared" si="49"/>
        <v>0</v>
      </c>
      <c r="O213" s="38">
        <f t="shared" si="50"/>
        <v>0</v>
      </c>
      <c r="AD213" s="70">
        <f t="shared" si="51"/>
        <v>0</v>
      </c>
      <c r="AE213" s="71">
        <f t="shared" si="52"/>
        <v>0</v>
      </c>
    </row>
    <row r="214" spans="1:31" ht="17.25" customHeight="1" x14ac:dyDescent="0.2">
      <c r="A214" s="8" t="s">
        <v>172</v>
      </c>
      <c r="B214" s="67"/>
      <c r="C214" s="67"/>
      <c r="D214" s="68"/>
      <c r="E214" s="68"/>
      <c r="F214" s="68"/>
      <c r="G214" s="68"/>
      <c r="H214" s="68"/>
      <c r="I214" s="68"/>
      <c r="J214" s="68"/>
      <c r="K214" s="68"/>
      <c r="L214" s="37">
        <f>((F214)/(E214+F214+(Jan!E214+Fev!E214+Mar!E214+Abr!E214+Mai!E214+Jun!E214)))</f>
        <v>0</v>
      </c>
      <c r="M214" s="37">
        <f t="shared" si="48"/>
        <v>0</v>
      </c>
      <c r="N214" s="37">
        <f t="shared" si="49"/>
        <v>0</v>
      </c>
      <c r="O214" s="38">
        <f t="shared" si="50"/>
        <v>0</v>
      </c>
      <c r="AD214" s="70">
        <f t="shared" si="51"/>
        <v>0</v>
      </c>
      <c r="AE214" s="71">
        <f t="shared" si="52"/>
        <v>0</v>
      </c>
    </row>
    <row r="215" spans="1:31" ht="17.25" customHeight="1" x14ac:dyDescent="0.2">
      <c r="A215" s="8" t="s">
        <v>173</v>
      </c>
      <c r="B215" s="67"/>
      <c r="C215" s="67"/>
      <c r="D215" s="68"/>
      <c r="E215" s="68"/>
      <c r="F215" s="68"/>
      <c r="G215" s="68"/>
      <c r="H215" s="68"/>
      <c r="I215" s="68"/>
      <c r="J215" s="68"/>
      <c r="K215" s="68"/>
      <c r="L215" s="37">
        <f>((F215)/(E215+F215+(Jan!E215+Fev!E215+Mar!E215+Abr!E215+Mai!E215+Jun!E215)))</f>
        <v>0</v>
      </c>
      <c r="M215" s="37">
        <f t="shared" si="48"/>
        <v>0</v>
      </c>
      <c r="N215" s="37">
        <f t="shared" si="49"/>
        <v>0</v>
      </c>
      <c r="O215" s="38">
        <f t="shared" si="50"/>
        <v>0</v>
      </c>
      <c r="AD215" s="70">
        <f t="shared" si="51"/>
        <v>0</v>
      </c>
      <c r="AE215" s="71">
        <f t="shared" si="52"/>
        <v>0</v>
      </c>
    </row>
    <row r="216" spans="1:31" ht="26.25" customHeight="1" x14ac:dyDescent="0.2">
      <c r="A216" s="8" t="s">
        <v>174</v>
      </c>
      <c r="B216" s="79"/>
      <c r="C216" s="79"/>
      <c r="D216" s="68"/>
      <c r="E216" s="68"/>
      <c r="F216" s="68"/>
      <c r="G216" s="68"/>
      <c r="H216" s="68"/>
      <c r="I216" s="68"/>
      <c r="J216" s="68"/>
      <c r="K216" s="68"/>
      <c r="L216" s="37">
        <f>((F216)/(E216+F216+(Jan!E216+Fev!E216+Mar!E216+Abr!E216+Mai!E216+Jun!E216)))</f>
        <v>0</v>
      </c>
      <c r="M216" s="37">
        <f t="shared" si="48"/>
        <v>0</v>
      </c>
      <c r="N216" s="58">
        <f t="shared" si="49"/>
        <v>0</v>
      </c>
      <c r="O216" s="38" t="s">
        <v>16</v>
      </c>
      <c r="AD216" s="80">
        <f t="shared" si="51"/>
        <v>0</v>
      </c>
      <c r="AE216" s="71" t="s">
        <v>16</v>
      </c>
    </row>
    <row r="217" spans="1:31" ht="26.25" customHeight="1" x14ac:dyDescent="0.2">
      <c r="A217" s="8" t="s">
        <v>175</v>
      </c>
      <c r="B217" s="79"/>
      <c r="C217" s="79"/>
      <c r="D217" s="68"/>
      <c r="E217" s="68"/>
      <c r="F217" s="68"/>
      <c r="G217" s="68"/>
      <c r="H217" s="68"/>
      <c r="I217" s="68"/>
      <c r="J217" s="68"/>
      <c r="K217" s="68"/>
      <c r="L217" s="37">
        <f>((F217)/(E217+F217+(Jan!E217+Fev!E217+Mar!E217+Abr!E217+Mai!E217+Jun!E217)))</f>
        <v>0</v>
      </c>
      <c r="M217" s="37">
        <f t="shared" si="48"/>
        <v>0</v>
      </c>
      <c r="N217" s="58">
        <f t="shared" si="49"/>
        <v>0</v>
      </c>
      <c r="O217" s="38" t="s">
        <v>16</v>
      </c>
      <c r="AD217" s="80">
        <f t="shared" si="51"/>
        <v>0</v>
      </c>
      <c r="AE217" s="71" t="s">
        <v>16</v>
      </c>
    </row>
    <row r="218" spans="1:31" ht="26.25" customHeight="1" x14ac:dyDescent="0.2">
      <c r="A218" s="8" t="s">
        <v>176</v>
      </c>
      <c r="B218" s="79"/>
      <c r="C218" s="79"/>
      <c r="D218" s="68"/>
      <c r="E218" s="68"/>
      <c r="F218" s="68"/>
      <c r="G218" s="68"/>
      <c r="H218" s="68"/>
      <c r="I218" s="68"/>
      <c r="J218" s="68"/>
      <c r="K218" s="68"/>
      <c r="L218" s="37">
        <f>((F218)/(E218+F218+(Jan!E219+Fev!E219+Mar!E219+Abr!E219+Mai!E219+Jun!E219)))</f>
        <v>0</v>
      </c>
      <c r="M218" s="37">
        <f t="shared" si="48"/>
        <v>0</v>
      </c>
      <c r="N218" s="58">
        <f t="shared" si="49"/>
        <v>0</v>
      </c>
      <c r="O218" s="38" t="s">
        <v>16</v>
      </c>
      <c r="AD218" s="80">
        <f t="shared" si="51"/>
        <v>0</v>
      </c>
      <c r="AE218" s="71" t="s">
        <v>16</v>
      </c>
    </row>
    <row r="219" spans="1:31" ht="17.25" customHeight="1" x14ac:dyDescent="0.2">
      <c r="A219" s="4" t="s">
        <v>177</v>
      </c>
      <c r="B219" s="81">
        <f t="shared" ref="B219:K219" si="53">SUM(B195:B218)</f>
        <v>0</v>
      </c>
      <c r="C219" s="81">
        <f t="shared" si="53"/>
        <v>0</v>
      </c>
      <c r="D219" s="81">
        <f t="shared" si="53"/>
        <v>0</v>
      </c>
      <c r="E219" s="81">
        <f t="shared" si="53"/>
        <v>0</v>
      </c>
      <c r="F219" s="81">
        <f t="shared" si="53"/>
        <v>0</v>
      </c>
      <c r="G219" s="81">
        <f t="shared" si="53"/>
        <v>0</v>
      </c>
      <c r="H219" s="81">
        <f t="shared" si="53"/>
        <v>0</v>
      </c>
      <c r="I219" s="81">
        <f t="shared" si="53"/>
        <v>0</v>
      </c>
      <c r="J219" s="81">
        <f t="shared" si="53"/>
        <v>0</v>
      </c>
      <c r="K219" s="81">
        <f t="shared" si="53"/>
        <v>0</v>
      </c>
      <c r="L219" s="40">
        <f>((F219)/(E219+F219+(Jan!E219+Fev!E219+Mar!E219+Abr!E219+Mai!E219+Jun!E219)))</f>
        <v>0</v>
      </c>
      <c r="M219" s="40">
        <f t="shared" si="48"/>
        <v>0</v>
      </c>
      <c r="N219" s="21">
        <f t="shared" si="49"/>
        <v>0</v>
      </c>
      <c r="O219" s="21">
        <f t="shared" ref="O219:O221" si="54">IF(J219=0,0%,I219/J219)</f>
        <v>0</v>
      </c>
      <c r="AD219" s="82">
        <f t="shared" si="51"/>
        <v>0</v>
      </c>
      <c r="AE219" s="82">
        <f t="shared" ref="AE219:AE221" si="55">IF(Z219=0,0%,Y219/Z219)</f>
        <v>0</v>
      </c>
    </row>
    <row r="220" spans="1:31" ht="17.25" customHeight="1" x14ac:dyDescent="0.2">
      <c r="A220" s="4" t="s">
        <v>178</v>
      </c>
      <c r="B220" s="81">
        <f t="shared" ref="B220:K220" si="56">SUM(B122,B162,B193)</f>
        <v>0</v>
      </c>
      <c r="C220" s="81">
        <f t="shared" si="56"/>
        <v>0</v>
      </c>
      <c r="D220" s="81">
        <f t="shared" si="56"/>
        <v>0</v>
      </c>
      <c r="E220" s="81">
        <f t="shared" si="56"/>
        <v>0</v>
      </c>
      <c r="F220" s="81">
        <f t="shared" si="56"/>
        <v>0</v>
      </c>
      <c r="G220" s="81">
        <f t="shared" si="56"/>
        <v>0</v>
      </c>
      <c r="H220" s="81">
        <f t="shared" si="56"/>
        <v>0</v>
      </c>
      <c r="I220" s="81">
        <f t="shared" si="56"/>
        <v>0</v>
      </c>
      <c r="J220" s="81">
        <f t="shared" si="56"/>
        <v>0</v>
      </c>
      <c r="K220" s="81">
        <f t="shared" si="56"/>
        <v>0</v>
      </c>
      <c r="L220" s="40">
        <f>((F220)/(E220+F220+(Jan!E220+Fev!E220+Mar!E220+Abr!E220+Mai!E220+Jun!E220)))</f>
        <v>0</v>
      </c>
      <c r="M220" s="40">
        <f t="shared" si="48"/>
        <v>0</v>
      </c>
      <c r="N220" s="22">
        <f t="shared" si="49"/>
        <v>0</v>
      </c>
      <c r="O220" s="22">
        <f t="shared" si="54"/>
        <v>0</v>
      </c>
      <c r="AD220" s="83">
        <f t="shared" si="51"/>
        <v>0</v>
      </c>
      <c r="AE220" s="83">
        <f t="shared" si="55"/>
        <v>0</v>
      </c>
    </row>
    <row r="221" spans="1:31" ht="17.25" customHeight="1" x14ac:dyDescent="0.2">
      <c r="A221" s="42" t="s">
        <v>179</v>
      </c>
      <c r="B221" s="43">
        <f t="shared" ref="B221:K221" si="57">B219+B220</f>
        <v>0</v>
      </c>
      <c r="C221" s="43">
        <f t="shared" si="57"/>
        <v>0</v>
      </c>
      <c r="D221" s="43">
        <f t="shared" si="57"/>
        <v>0</v>
      </c>
      <c r="E221" s="43">
        <f t="shared" si="57"/>
        <v>0</v>
      </c>
      <c r="F221" s="43">
        <f t="shared" si="57"/>
        <v>0</v>
      </c>
      <c r="G221" s="43">
        <f t="shared" si="57"/>
        <v>0</v>
      </c>
      <c r="H221" s="43">
        <f t="shared" si="57"/>
        <v>0</v>
      </c>
      <c r="I221" s="43">
        <f t="shared" si="57"/>
        <v>0</v>
      </c>
      <c r="J221" s="43">
        <f t="shared" si="57"/>
        <v>0</v>
      </c>
      <c r="K221" s="43">
        <f t="shared" si="57"/>
        <v>0</v>
      </c>
      <c r="L221" s="44">
        <f>((F221)/(E221+F221+(Jan!E221+Fev!E221+Mar!E221+Abr!E221+Mai!E221+Jun!E221)))</f>
        <v>0</v>
      </c>
      <c r="M221" s="44">
        <f t="shared" si="48"/>
        <v>0</v>
      </c>
      <c r="N221" s="56">
        <f t="shared" si="49"/>
        <v>0</v>
      </c>
      <c r="O221" s="56">
        <f t="shared" si="54"/>
        <v>0</v>
      </c>
      <c r="P221" s="1"/>
      <c r="AD221" s="84">
        <f t="shared" si="51"/>
        <v>0</v>
      </c>
      <c r="AE221" s="84">
        <f t="shared" si="55"/>
        <v>0</v>
      </c>
    </row>
    <row r="222" spans="1:31" ht="23.25" customHeight="1" x14ac:dyDescent="0.2">
      <c r="A222" s="110" t="s">
        <v>180</v>
      </c>
      <c r="B222" s="107"/>
      <c r="C222" s="107"/>
      <c r="D222" s="107"/>
      <c r="E222" s="107"/>
      <c r="F222" s="107"/>
      <c r="G222" s="107"/>
      <c r="H222" s="107"/>
      <c r="I222" s="47"/>
      <c r="J222" s="47"/>
      <c r="K222" s="47"/>
      <c r="L222" s="48"/>
      <c r="M222" s="48"/>
      <c r="N222" s="50"/>
      <c r="O222" s="48"/>
      <c r="P222" s="1"/>
      <c r="AD222" s="1"/>
      <c r="AE222" s="1"/>
    </row>
    <row r="223" spans="1:31" ht="12.75" customHeight="1" x14ac:dyDescent="0.2">
      <c r="A223" s="111" t="s">
        <v>181</v>
      </c>
      <c r="B223" s="98"/>
      <c r="C223" s="98"/>
      <c r="D223" s="98"/>
      <c r="E223" s="98"/>
      <c r="F223" s="29"/>
      <c r="G223" s="29"/>
      <c r="H223" s="29"/>
      <c r="I223" s="29"/>
      <c r="J223" s="29"/>
      <c r="K223" s="29"/>
      <c r="L223" s="51"/>
      <c r="M223" s="51"/>
      <c r="N223" s="51"/>
      <c r="O223" s="51"/>
    </row>
  </sheetData>
  <mergeCells count="4">
    <mergeCell ref="A16:O26"/>
    <mergeCell ref="A201:O201"/>
    <mergeCell ref="A222:H222"/>
    <mergeCell ref="A223:E223"/>
  </mergeCells>
  <printOptions horizontalCentered="1" verticalCentered="1"/>
  <pageMargins left="3.937007874015748E-2" right="3.937007874015748E-2" top="0.98425196850393704" bottom="0.59055118110236227" header="0" footer="0"/>
  <pageSetup paperSize="9" orientation="portrait"/>
  <rowBreaks count="5" manualBreakCount="5">
    <brk id="193" man="1"/>
    <brk id="162" man="1"/>
    <brk id="88" man="1"/>
    <brk id="56" man="1"/>
    <brk id="122" man="1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223"/>
  <sheetViews>
    <sheetView showGridLines="0" workbookViewId="0"/>
  </sheetViews>
  <sheetFormatPr defaultColWidth="12.5703125" defaultRowHeight="15" customHeight="1" x14ac:dyDescent="0.2"/>
  <cols>
    <col min="1" max="1" width="22.7109375" customWidth="1"/>
    <col min="2" max="2" width="4.7109375" customWidth="1"/>
    <col min="3" max="3" width="4.5703125" customWidth="1"/>
    <col min="4" max="4" width="5.42578125" customWidth="1"/>
    <col min="5" max="5" width="5.7109375" customWidth="1"/>
    <col min="6" max="6" width="6.7109375" customWidth="1"/>
    <col min="7" max="8" width="5.7109375" customWidth="1"/>
    <col min="9" max="9" width="4.7109375" customWidth="1"/>
    <col min="10" max="11" width="5.7109375" customWidth="1"/>
    <col min="12" max="12" width="4.7109375" customWidth="1"/>
    <col min="13" max="13" width="7.5703125" customWidth="1"/>
    <col min="14" max="14" width="7.28515625" customWidth="1"/>
    <col min="15" max="15" width="4.7109375" customWidth="1"/>
    <col min="16" max="26" width="8.5703125" customWidth="1"/>
  </cols>
  <sheetData>
    <row r="1" spans="1:15" ht="12.75" customHeight="1" x14ac:dyDescent="0.2">
      <c r="B1" s="29"/>
      <c r="C1" s="29"/>
      <c r="D1" s="29"/>
      <c r="E1" s="29"/>
      <c r="F1" s="29"/>
      <c r="G1" s="30"/>
      <c r="H1" s="29"/>
      <c r="I1" s="29"/>
      <c r="J1" s="29"/>
      <c r="K1" s="29"/>
      <c r="L1" s="31"/>
      <c r="M1" s="31"/>
      <c r="N1" s="31"/>
      <c r="O1" s="31"/>
    </row>
    <row r="2" spans="1:15" ht="12.75" customHeight="1" x14ac:dyDescent="0.2">
      <c r="B2" s="29"/>
      <c r="C2" s="29"/>
      <c r="D2" s="29"/>
      <c r="E2" s="29"/>
      <c r="F2" s="29"/>
      <c r="G2" s="30"/>
      <c r="H2" s="29"/>
      <c r="I2" s="29"/>
      <c r="J2" s="29"/>
      <c r="K2" s="29"/>
      <c r="L2" s="31"/>
      <c r="M2" s="31"/>
      <c r="N2" s="31"/>
      <c r="O2" s="31"/>
    </row>
    <row r="3" spans="1:15" ht="12.75" customHeight="1" x14ac:dyDescent="0.2">
      <c r="B3" s="29"/>
      <c r="C3" s="29"/>
      <c r="D3" s="29"/>
      <c r="E3" s="29"/>
      <c r="F3" s="29"/>
      <c r="G3" s="30"/>
      <c r="H3" s="29"/>
      <c r="I3" s="29"/>
      <c r="J3" s="29"/>
      <c r="K3" s="29"/>
      <c r="L3" s="31"/>
      <c r="M3" s="31"/>
      <c r="N3" s="31"/>
      <c r="O3" s="31"/>
    </row>
    <row r="4" spans="1:15" ht="12.75" customHeight="1" x14ac:dyDescent="0.2">
      <c r="B4" s="29"/>
      <c r="C4" s="29"/>
      <c r="D4" s="29"/>
      <c r="E4" s="29"/>
      <c r="F4" s="29"/>
      <c r="G4" s="30"/>
      <c r="H4" s="29"/>
      <c r="I4" s="29"/>
      <c r="J4" s="29"/>
      <c r="K4" s="29"/>
      <c r="L4" s="31"/>
      <c r="M4" s="31"/>
      <c r="N4" s="31"/>
      <c r="O4" s="31"/>
    </row>
    <row r="5" spans="1:15" ht="12.75" customHeight="1" x14ac:dyDescent="0.2">
      <c r="B5" s="29"/>
      <c r="C5" s="29"/>
      <c r="D5" s="29"/>
      <c r="E5" s="29"/>
      <c r="F5" s="29"/>
      <c r="G5" s="30"/>
      <c r="H5" s="29"/>
      <c r="I5" s="29"/>
      <c r="J5" s="29"/>
      <c r="K5" s="29"/>
      <c r="L5" s="31"/>
      <c r="M5" s="31"/>
      <c r="N5" s="31"/>
      <c r="O5" s="31"/>
    </row>
    <row r="6" spans="1:15" ht="12.75" customHeight="1" x14ac:dyDescent="0.2">
      <c r="B6" s="29"/>
      <c r="C6" s="29"/>
      <c r="D6" s="29"/>
      <c r="E6" s="29"/>
      <c r="F6" s="29"/>
      <c r="G6" s="30"/>
      <c r="H6" s="29"/>
      <c r="I6" s="29"/>
      <c r="J6" s="29"/>
      <c r="K6" s="29"/>
      <c r="L6" s="31"/>
      <c r="M6" s="31"/>
      <c r="N6" s="31"/>
      <c r="O6" s="31"/>
    </row>
    <row r="7" spans="1:15" ht="12.75" customHeight="1" x14ac:dyDescent="0.2">
      <c r="B7" s="29"/>
      <c r="C7" s="29"/>
      <c r="D7" s="29"/>
      <c r="E7" s="29"/>
      <c r="F7" s="29"/>
      <c r="G7" s="30"/>
      <c r="H7" s="29"/>
      <c r="I7" s="29"/>
      <c r="J7" s="29"/>
      <c r="K7" s="29"/>
      <c r="L7" s="31"/>
      <c r="M7" s="31"/>
      <c r="N7" s="31"/>
      <c r="O7" s="31"/>
    </row>
    <row r="8" spans="1:15" ht="12.75" customHeight="1" x14ac:dyDescent="0.2">
      <c r="B8" s="29"/>
      <c r="C8" s="29"/>
      <c r="D8" s="29"/>
      <c r="E8" s="29"/>
      <c r="F8" s="29"/>
      <c r="G8" s="30"/>
      <c r="H8" s="29"/>
      <c r="I8" s="29"/>
      <c r="J8" s="29"/>
      <c r="K8" s="29"/>
      <c r="L8" s="31"/>
      <c r="M8" s="31"/>
      <c r="N8" s="31"/>
      <c r="O8" s="31"/>
    </row>
    <row r="9" spans="1:15" ht="12.75" customHeight="1" x14ac:dyDescent="0.2">
      <c r="B9" s="29"/>
      <c r="C9" s="29"/>
      <c r="D9" s="29"/>
      <c r="E9" s="29"/>
      <c r="F9" s="29"/>
      <c r="G9" s="30"/>
      <c r="H9" s="29"/>
      <c r="I9" s="29"/>
      <c r="J9" s="29"/>
      <c r="K9" s="29"/>
      <c r="L9" s="31"/>
      <c r="M9" s="31"/>
      <c r="N9" s="31"/>
      <c r="O9" s="31"/>
    </row>
    <row r="10" spans="1:15" ht="12.75" customHeight="1" x14ac:dyDescent="0.2">
      <c r="B10" s="29"/>
      <c r="C10" s="29"/>
      <c r="D10" s="29"/>
      <c r="E10" s="29"/>
      <c r="F10" s="29"/>
      <c r="G10" s="30"/>
      <c r="H10" s="29"/>
      <c r="I10" s="29"/>
      <c r="J10" s="29"/>
      <c r="K10" s="29"/>
      <c r="L10" s="31"/>
      <c r="M10" s="31"/>
      <c r="N10" s="31"/>
      <c r="O10" s="31"/>
    </row>
    <row r="11" spans="1:15" ht="12.75" customHeight="1" x14ac:dyDescent="0.2">
      <c r="B11" s="29"/>
      <c r="C11" s="29"/>
      <c r="D11" s="29"/>
      <c r="E11" s="29"/>
      <c r="F11" s="29"/>
      <c r="G11" s="30"/>
      <c r="H11" s="29"/>
      <c r="I11" s="29"/>
      <c r="J11" s="29"/>
      <c r="K11" s="29"/>
      <c r="L11" s="31"/>
      <c r="M11" s="31"/>
      <c r="N11" s="31"/>
      <c r="O11" s="31"/>
    </row>
    <row r="12" spans="1:15" ht="12.75" customHeight="1" x14ac:dyDescent="0.2">
      <c r="B12" s="29"/>
      <c r="C12" s="29"/>
      <c r="D12" s="29"/>
      <c r="E12" s="29"/>
      <c r="F12" s="29"/>
      <c r="G12" s="30"/>
      <c r="H12" s="29"/>
      <c r="I12" s="29"/>
      <c r="J12" s="29"/>
      <c r="K12" s="29"/>
      <c r="L12" s="31"/>
      <c r="M12" s="31"/>
      <c r="N12" s="31"/>
      <c r="O12" s="31"/>
    </row>
    <row r="13" spans="1:15" ht="12.75" customHeight="1" x14ac:dyDescent="0.2">
      <c r="B13" s="29"/>
      <c r="C13" s="29"/>
      <c r="D13" s="29"/>
      <c r="E13" s="29"/>
      <c r="F13" s="29"/>
      <c r="G13" s="30"/>
      <c r="H13" s="29"/>
      <c r="I13" s="29"/>
      <c r="J13" s="29"/>
      <c r="K13" s="29"/>
      <c r="L13" s="31"/>
      <c r="M13" s="31"/>
      <c r="N13" s="31"/>
      <c r="O13" s="31"/>
    </row>
    <row r="14" spans="1:15" ht="12.75" customHeight="1" x14ac:dyDescent="0.2">
      <c r="B14" s="29"/>
      <c r="C14" s="29"/>
      <c r="D14" s="29"/>
      <c r="E14" s="29"/>
      <c r="F14" s="29"/>
      <c r="G14" s="30"/>
      <c r="H14" s="29"/>
      <c r="I14" s="29"/>
      <c r="J14" s="29"/>
      <c r="K14" s="29"/>
      <c r="L14" s="31"/>
      <c r="M14" s="31"/>
      <c r="N14" s="31"/>
      <c r="O14" s="31"/>
    </row>
    <row r="15" spans="1:15" ht="12.75" customHeight="1" x14ac:dyDescent="0.2">
      <c r="B15" s="29"/>
      <c r="C15" s="29"/>
      <c r="D15" s="29"/>
      <c r="E15" s="29"/>
      <c r="F15" s="29"/>
      <c r="G15" s="30"/>
      <c r="H15" s="29"/>
      <c r="I15" s="29"/>
      <c r="J15" s="29"/>
      <c r="K15" s="29"/>
      <c r="L15" s="31"/>
      <c r="M15" s="31"/>
      <c r="N15" s="31"/>
      <c r="O15" s="31"/>
    </row>
    <row r="16" spans="1:15" ht="12.75" customHeight="1" x14ac:dyDescent="0.2">
      <c r="A16" s="109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ht="12.75" customHeight="1" x14ac:dyDescent="0.2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9"/>
    </row>
    <row r="18" spans="1:15" ht="12.75" customHeight="1" x14ac:dyDescent="0.2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9"/>
    </row>
    <row r="19" spans="1:15" ht="12.75" customHeight="1" x14ac:dyDescent="0.2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</row>
    <row r="20" spans="1:15" ht="12.75" customHeight="1" x14ac:dyDescent="0.2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</row>
    <row r="21" spans="1:15" ht="12.75" customHeight="1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</row>
    <row r="22" spans="1:15" ht="12.75" customHeight="1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9"/>
    </row>
    <row r="23" spans="1:15" ht="12.75" customHeight="1" x14ac:dyDescent="0.2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/>
    </row>
    <row r="24" spans="1:15" ht="12.75" customHeight="1" x14ac:dyDescent="0.2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9"/>
    </row>
    <row r="25" spans="1:15" ht="12.75" customHeight="1" x14ac:dyDescent="0.2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</row>
    <row r="26" spans="1:15" ht="12.75" customHeight="1" x14ac:dyDescent="0.2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5" ht="12.75" customHeight="1" x14ac:dyDescent="0.2">
      <c r="B27" s="29"/>
      <c r="C27" s="29"/>
      <c r="D27" s="29"/>
      <c r="E27" s="29"/>
      <c r="F27" s="29"/>
      <c r="G27" s="30"/>
      <c r="H27" s="29"/>
      <c r="I27" s="29"/>
      <c r="J27" s="29"/>
      <c r="K27" s="29"/>
      <c r="L27" s="31"/>
      <c r="M27" s="31"/>
      <c r="N27" s="31"/>
      <c r="O27" s="31"/>
    </row>
    <row r="28" spans="1:15" ht="12.75" customHeight="1" x14ac:dyDescent="0.2">
      <c r="B28" s="29"/>
      <c r="C28" s="29"/>
      <c r="D28" s="29"/>
      <c r="E28" s="29"/>
      <c r="F28" s="29"/>
      <c r="G28" s="30"/>
      <c r="H28" s="29"/>
      <c r="I28" s="29"/>
      <c r="J28" s="29"/>
      <c r="K28" s="29"/>
      <c r="L28" s="31"/>
      <c r="M28" s="31"/>
      <c r="N28" s="31"/>
      <c r="O28" s="31"/>
    </row>
    <row r="29" spans="1:15" ht="12.75" customHeight="1" x14ac:dyDescent="0.2">
      <c r="B29" s="29"/>
      <c r="C29" s="29"/>
      <c r="D29" s="29"/>
      <c r="E29" s="29"/>
      <c r="F29" s="29"/>
      <c r="G29" s="30"/>
      <c r="H29" s="29"/>
      <c r="I29" s="29"/>
      <c r="J29" s="29"/>
      <c r="K29" s="29"/>
      <c r="L29" s="31"/>
      <c r="M29" s="31"/>
      <c r="N29" s="31"/>
      <c r="O29" s="31"/>
    </row>
    <row r="30" spans="1:15" ht="12.75" customHeight="1" x14ac:dyDescent="0.2"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31"/>
      <c r="M30" s="31"/>
      <c r="N30" s="31"/>
      <c r="O30" s="31"/>
    </row>
    <row r="31" spans="1:15" ht="12.75" customHeight="1" x14ac:dyDescent="0.2">
      <c r="B31" s="29"/>
      <c r="C31" s="29"/>
      <c r="D31" s="29"/>
      <c r="E31" s="29"/>
      <c r="F31" s="29"/>
      <c r="G31" s="30"/>
      <c r="H31" s="29"/>
      <c r="I31" s="29"/>
      <c r="J31" s="29"/>
      <c r="K31" s="29"/>
      <c r="L31" s="31"/>
      <c r="M31" s="31"/>
      <c r="N31" s="31"/>
      <c r="O31" s="31"/>
    </row>
    <row r="32" spans="1:15" ht="12.75" customHeight="1" x14ac:dyDescent="0.2">
      <c r="B32" s="29"/>
      <c r="C32" s="29"/>
      <c r="D32" s="29"/>
      <c r="E32" s="29"/>
      <c r="F32" s="29"/>
      <c r="G32" s="30"/>
      <c r="H32" s="29"/>
      <c r="I32" s="29"/>
      <c r="J32" s="29"/>
      <c r="K32" s="29"/>
      <c r="L32" s="31"/>
      <c r="M32" s="31"/>
      <c r="N32" s="31"/>
      <c r="O32" s="31"/>
    </row>
    <row r="33" spans="2:15" ht="12.75" customHeight="1" x14ac:dyDescent="0.2">
      <c r="B33" s="29"/>
      <c r="C33" s="29"/>
      <c r="D33" s="29"/>
      <c r="E33" s="29"/>
      <c r="F33" s="29"/>
      <c r="G33" s="30"/>
      <c r="H33" s="29"/>
      <c r="I33" s="29"/>
      <c r="J33" s="29"/>
      <c r="K33" s="29"/>
      <c r="L33" s="31"/>
      <c r="M33" s="31"/>
      <c r="N33" s="31"/>
      <c r="O33" s="31"/>
    </row>
    <row r="34" spans="2:15" ht="12.75" customHeight="1" x14ac:dyDescent="0.2">
      <c r="B34" s="29"/>
      <c r="C34" s="29"/>
      <c r="D34" s="29"/>
      <c r="E34" s="29"/>
      <c r="F34" s="29"/>
      <c r="G34" s="30"/>
      <c r="H34" s="29"/>
      <c r="I34" s="29"/>
      <c r="J34" s="29"/>
      <c r="K34" s="29"/>
      <c r="L34" s="31"/>
      <c r="M34" s="31"/>
      <c r="N34" s="31"/>
      <c r="O34" s="31"/>
    </row>
    <row r="35" spans="2:15" ht="12.75" customHeight="1" x14ac:dyDescent="0.2">
      <c r="B35" s="29"/>
      <c r="C35" s="29"/>
      <c r="D35" s="29"/>
      <c r="E35" s="29"/>
      <c r="F35" s="29"/>
      <c r="G35" s="30"/>
      <c r="H35" s="29"/>
      <c r="I35" s="29"/>
      <c r="J35" s="29"/>
      <c r="K35" s="29"/>
      <c r="L35" s="31"/>
      <c r="M35" s="31"/>
      <c r="N35" s="31"/>
      <c r="O35" s="31"/>
    </row>
    <row r="36" spans="2:15" ht="12.75" customHeight="1" x14ac:dyDescent="0.2">
      <c r="B36" s="29"/>
      <c r="C36" s="29"/>
      <c r="D36" s="29"/>
      <c r="E36" s="29"/>
      <c r="F36" s="29"/>
      <c r="G36" s="30"/>
      <c r="H36" s="29"/>
      <c r="I36" s="29"/>
      <c r="J36" s="29"/>
      <c r="K36" s="29"/>
      <c r="L36" s="31"/>
      <c r="M36" s="31"/>
      <c r="N36" s="31"/>
      <c r="O36" s="31"/>
    </row>
    <row r="37" spans="2:15" ht="12.75" customHeight="1" x14ac:dyDescent="0.2">
      <c r="B37" s="29"/>
      <c r="C37" s="29"/>
      <c r="D37" s="29"/>
      <c r="E37" s="29"/>
      <c r="F37" s="29"/>
      <c r="G37" s="30"/>
      <c r="H37" s="29"/>
      <c r="I37" s="29"/>
      <c r="J37" s="29"/>
      <c r="K37" s="29"/>
      <c r="L37" s="31"/>
      <c r="M37" s="31"/>
      <c r="N37" s="31"/>
      <c r="O37" s="31"/>
    </row>
    <row r="38" spans="2:15" ht="12.75" customHeight="1" x14ac:dyDescent="0.2">
      <c r="B38" s="29"/>
      <c r="C38" s="29"/>
      <c r="D38" s="29"/>
      <c r="E38" s="29"/>
      <c r="F38" s="29"/>
      <c r="G38" s="30"/>
      <c r="H38" s="29"/>
      <c r="I38" s="29"/>
      <c r="J38" s="29"/>
      <c r="K38" s="29"/>
      <c r="L38" s="31"/>
      <c r="M38" s="31"/>
      <c r="N38" s="31"/>
      <c r="O38" s="31"/>
    </row>
    <row r="39" spans="2:15" ht="12.75" customHeight="1" x14ac:dyDescent="0.2">
      <c r="B39" s="29"/>
      <c r="C39" s="29"/>
      <c r="D39" s="29"/>
      <c r="E39" s="29"/>
      <c r="F39" s="29"/>
      <c r="G39" s="30"/>
      <c r="H39" s="29"/>
      <c r="I39" s="29"/>
      <c r="J39" s="29"/>
      <c r="K39" s="29"/>
      <c r="L39" s="31"/>
      <c r="M39" s="31"/>
      <c r="N39" s="31"/>
      <c r="O39" s="31"/>
    </row>
    <row r="40" spans="2:15" ht="12.75" customHeight="1" x14ac:dyDescent="0.2">
      <c r="B40" s="29"/>
      <c r="C40" s="29"/>
      <c r="D40" s="29"/>
      <c r="E40" s="29"/>
      <c r="F40" s="29"/>
      <c r="G40" s="30"/>
      <c r="H40" s="29"/>
      <c r="I40" s="29"/>
      <c r="J40" s="29"/>
      <c r="K40" s="29"/>
      <c r="L40" s="31"/>
      <c r="M40" s="31"/>
      <c r="N40" s="31"/>
      <c r="O40" s="31"/>
    </row>
    <row r="41" spans="2:15" ht="12.75" customHeight="1" x14ac:dyDescent="0.2">
      <c r="B41" s="29"/>
      <c r="C41" s="29"/>
      <c r="D41" s="29"/>
      <c r="E41" s="29"/>
      <c r="F41" s="29"/>
      <c r="G41" s="30"/>
      <c r="H41" s="29"/>
      <c r="I41" s="29"/>
      <c r="J41" s="29"/>
      <c r="K41" s="29"/>
      <c r="L41" s="31"/>
      <c r="M41" s="31"/>
      <c r="N41" s="31"/>
      <c r="O41" s="31"/>
    </row>
    <row r="42" spans="2:15" ht="12.75" customHeight="1" x14ac:dyDescent="0.2">
      <c r="B42" s="29"/>
      <c r="C42" s="29"/>
      <c r="D42" s="29"/>
      <c r="E42" s="29"/>
      <c r="F42" s="29"/>
      <c r="G42" s="30"/>
      <c r="H42" s="29"/>
      <c r="I42" s="29"/>
      <c r="J42" s="29"/>
      <c r="K42" s="29"/>
      <c r="L42" s="31"/>
      <c r="M42" s="31"/>
      <c r="N42" s="31"/>
      <c r="O42" s="31"/>
    </row>
    <row r="43" spans="2:15" ht="12.75" customHeight="1" x14ac:dyDescent="0.2">
      <c r="B43" s="29"/>
      <c r="C43" s="29"/>
      <c r="D43" s="29"/>
      <c r="E43" s="29"/>
      <c r="F43" s="29"/>
      <c r="G43" s="30"/>
      <c r="H43" s="29"/>
      <c r="I43" s="29"/>
      <c r="J43" s="29"/>
      <c r="K43" s="29"/>
      <c r="L43" s="31"/>
      <c r="M43" s="31"/>
      <c r="N43" s="31"/>
      <c r="O43" s="31"/>
    </row>
    <row r="44" spans="2:15" ht="12.75" customHeight="1" x14ac:dyDescent="0.2">
      <c r="B44" s="29"/>
      <c r="C44" s="29"/>
      <c r="D44" s="29"/>
      <c r="E44" s="29"/>
      <c r="F44" s="29"/>
      <c r="G44" s="30"/>
      <c r="H44" s="29"/>
      <c r="I44" s="29"/>
      <c r="J44" s="29"/>
      <c r="K44" s="29"/>
      <c r="L44" s="31"/>
      <c r="M44" s="31"/>
      <c r="N44" s="31"/>
      <c r="O44" s="31"/>
    </row>
    <row r="45" spans="2:15" ht="12.75" customHeight="1" x14ac:dyDescent="0.2">
      <c r="B45" s="29"/>
      <c r="C45" s="29"/>
      <c r="D45" s="29"/>
      <c r="E45" s="29"/>
      <c r="F45" s="29"/>
      <c r="G45" s="30"/>
      <c r="H45" s="29"/>
      <c r="I45" s="29"/>
      <c r="J45" s="29"/>
      <c r="K45" s="29"/>
      <c r="L45" s="31"/>
      <c r="M45" s="31"/>
      <c r="N45" s="31"/>
      <c r="O45" s="31"/>
    </row>
    <row r="46" spans="2:15" ht="12.75" customHeight="1" x14ac:dyDescent="0.2">
      <c r="B46" s="29"/>
      <c r="C46" s="29"/>
      <c r="D46" s="29"/>
      <c r="E46" s="29"/>
      <c r="F46" s="29"/>
      <c r="G46" s="30"/>
      <c r="H46" s="29"/>
      <c r="I46" s="29"/>
      <c r="J46" s="29"/>
      <c r="K46" s="29"/>
      <c r="L46" s="31"/>
      <c r="M46" s="31"/>
      <c r="N46" s="31"/>
      <c r="O46" s="31"/>
    </row>
    <row r="47" spans="2:15" ht="12.75" customHeight="1" x14ac:dyDescent="0.2">
      <c r="B47" s="29"/>
      <c r="C47" s="29"/>
      <c r="D47" s="29"/>
      <c r="E47" s="29"/>
      <c r="F47" s="29"/>
      <c r="G47" s="30"/>
      <c r="H47" s="29"/>
      <c r="I47" s="29"/>
      <c r="J47" s="29"/>
      <c r="K47" s="29"/>
      <c r="L47" s="31"/>
      <c r="M47" s="31"/>
      <c r="N47" s="31"/>
      <c r="O47" s="31"/>
    </row>
    <row r="48" spans="2:15" ht="12.75" customHeight="1" x14ac:dyDescent="0.2">
      <c r="B48" s="29"/>
      <c r="C48" s="29"/>
      <c r="D48" s="29"/>
      <c r="E48" s="29"/>
      <c r="F48" s="29"/>
      <c r="G48" s="30"/>
      <c r="H48" s="29"/>
      <c r="I48" s="29"/>
      <c r="J48" s="29"/>
      <c r="K48" s="29"/>
      <c r="L48" s="31"/>
      <c r="M48" s="31"/>
      <c r="N48" s="31"/>
      <c r="O48" s="31"/>
    </row>
    <row r="49" spans="1:15" ht="12.75" customHeight="1" x14ac:dyDescent="0.2">
      <c r="B49" s="29"/>
      <c r="C49" s="29"/>
      <c r="D49" s="29"/>
      <c r="E49" s="29"/>
      <c r="F49" s="29"/>
      <c r="G49" s="30"/>
      <c r="H49" s="29"/>
      <c r="I49" s="29"/>
      <c r="J49" s="29"/>
      <c r="K49" s="29"/>
      <c r="L49" s="31"/>
      <c r="M49" s="31"/>
      <c r="N49" s="31"/>
      <c r="O49" s="31"/>
    </row>
    <row r="50" spans="1:15" ht="12.75" customHeight="1" x14ac:dyDescent="0.2">
      <c r="B50" s="29"/>
      <c r="C50" s="29"/>
      <c r="D50" s="29"/>
      <c r="E50" s="29"/>
      <c r="F50" s="29"/>
      <c r="G50" s="30"/>
      <c r="H50" s="29"/>
      <c r="I50" s="29"/>
      <c r="J50" s="29"/>
      <c r="K50" s="29"/>
      <c r="L50" s="31"/>
      <c r="M50" s="31"/>
      <c r="N50" s="31"/>
      <c r="O50" s="31"/>
    </row>
    <row r="51" spans="1:15" ht="12.75" customHeight="1" x14ac:dyDescent="0.2">
      <c r="B51" s="29"/>
      <c r="C51" s="29"/>
      <c r="D51" s="29"/>
      <c r="E51" s="29"/>
      <c r="F51" s="29"/>
      <c r="G51" s="30"/>
      <c r="H51" s="29"/>
      <c r="I51" s="29"/>
      <c r="J51" s="29"/>
      <c r="K51" s="29"/>
      <c r="L51" s="31"/>
      <c r="M51" s="31"/>
      <c r="N51" s="31"/>
      <c r="O51" s="31"/>
    </row>
    <row r="52" spans="1:15" ht="12.75" customHeight="1" x14ac:dyDescent="0.2">
      <c r="B52" s="29"/>
      <c r="C52" s="29"/>
      <c r="D52" s="29"/>
      <c r="E52" s="29"/>
      <c r="F52" s="29"/>
      <c r="G52" s="30"/>
      <c r="H52" s="29"/>
      <c r="I52" s="29"/>
      <c r="J52" s="29"/>
      <c r="K52" s="29"/>
      <c r="L52" s="31"/>
      <c r="M52" s="31"/>
      <c r="N52" s="31"/>
      <c r="O52" s="31"/>
    </row>
    <row r="53" spans="1:15" ht="12.75" customHeight="1" x14ac:dyDescent="0.2">
      <c r="B53" s="29"/>
      <c r="C53" s="29"/>
      <c r="D53" s="29"/>
      <c r="E53" s="29"/>
      <c r="F53" s="29"/>
      <c r="G53" s="30"/>
      <c r="H53" s="29"/>
      <c r="I53" s="29"/>
      <c r="J53" s="29"/>
      <c r="K53" s="29"/>
      <c r="L53" s="31"/>
      <c r="M53" s="31"/>
      <c r="N53" s="31"/>
      <c r="O53" s="31"/>
    </row>
    <row r="54" spans="1:15" ht="12.75" customHeight="1" x14ac:dyDescent="0.2">
      <c r="B54" s="29"/>
      <c r="C54" s="29"/>
      <c r="D54" s="29"/>
      <c r="E54" s="29"/>
      <c r="F54" s="29"/>
      <c r="G54" s="30"/>
      <c r="H54" s="29"/>
      <c r="I54" s="29"/>
      <c r="J54" s="29"/>
      <c r="K54" s="29"/>
      <c r="L54" s="31"/>
      <c r="M54" s="31"/>
      <c r="N54" s="31"/>
      <c r="O54" s="31"/>
    </row>
    <row r="55" spans="1:15" ht="12.75" customHeight="1" x14ac:dyDescent="0.2">
      <c r="B55" s="29"/>
      <c r="C55" s="29"/>
      <c r="D55" s="29"/>
      <c r="E55" s="29"/>
      <c r="F55" s="29"/>
      <c r="G55" s="30"/>
      <c r="H55" s="29"/>
      <c r="I55" s="29"/>
      <c r="J55" s="29"/>
      <c r="K55" s="29"/>
      <c r="L55" s="31"/>
      <c r="M55" s="31"/>
      <c r="N55" s="31"/>
      <c r="O55" s="31"/>
    </row>
    <row r="56" spans="1:15" ht="12.75" customHeight="1" x14ac:dyDescent="0.2">
      <c r="B56" s="29"/>
      <c r="C56" s="29"/>
      <c r="D56" s="29"/>
      <c r="E56" s="29"/>
      <c r="F56" s="29"/>
      <c r="G56" s="30"/>
      <c r="H56" s="29"/>
      <c r="I56" s="29"/>
      <c r="J56" s="29"/>
      <c r="K56" s="29"/>
      <c r="L56" s="31"/>
      <c r="M56" s="31"/>
      <c r="N56" s="31"/>
      <c r="O56" s="31"/>
    </row>
    <row r="57" spans="1:15" ht="140.25" customHeight="1" x14ac:dyDescent="0.2">
      <c r="A57" s="4" t="s">
        <v>0</v>
      </c>
      <c r="B57" s="5" t="s">
        <v>1</v>
      </c>
      <c r="C57" s="5" t="s">
        <v>2</v>
      </c>
      <c r="D57" s="5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  <c r="K57" s="5" t="s">
        <v>10</v>
      </c>
      <c r="L57" s="6" t="s">
        <v>11</v>
      </c>
      <c r="M57" s="6" t="s">
        <v>12</v>
      </c>
      <c r="N57" s="6" t="s">
        <v>13</v>
      </c>
      <c r="O57" s="7" t="s">
        <v>14</v>
      </c>
    </row>
    <row r="58" spans="1:15" ht="12.75" customHeight="1" x14ac:dyDescent="0.2">
      <c r="A58" s="8" t="s">
        <v>15</v>
      </c>
      <c r="B58" s="52"/>
      <c r="C58" s="52"/>
      <c r="D58" s="36"/>
      <c r="E58" s="36"/>
      <c r="F58" s="55"/>
      <c r="G58" s="61"/>
      <c r="H58" s="36"/>
      <c r="I58" s="39"/>
      <c r="J58" s="36"/>
      <c r="K58" s="36"/>
      <c r="L58" s="37">
        <f>((F58)/(E58+F58+(Jan!E58+Fev!E58+Mar!E58+Abr!E58+Mai!E58+Jun!E58+Jul!E58)))</f>
        <v>0</v>
      </c>
      <c r="M58" s="37">
        <f t="shared" ref="M58:M88" si="0">IF(D58=0,0%,(J58)/D58)</f>
        <v>0</v>
      </c>
      <c r="N58" s="37">
        <f t="shared" ref="N58:N88" si="1">IF(D58=0,0%,(E58)/D58)</f>
        <v>0</v>
      </c>
      <c r="O58" s="38" t="s">
        <v>16</v>
      </c>
    </row>
    <row r="59" spans="1:15" ht="17.25" customHeight="1" x14ac:dyDescent="0.2">
      <c r="A59" s="8" t="s">
        <v>17</v>
      </c>
      <c r="B59" s="52"/>
      <c r="C59" s="52"/>
      <c r="D59" s="36"/>
      <c r="E59" s="36"/>
      <c r="F59" s="55"/>
      <c r="G59" s="61"/>
      <c r="H59" s="36"/>
      <c r="I59" s="36"/>
      <c r="J59" s="36"/>
      <c r="K59" s="36"/>
      <c r="L59" s="37">
        <f>((F59)/(E59+F59+(Jan!E59+Fev!E59+Mar!E59+Abr!E59+Mai!E59+Jun!E59+Jul!E59)))</f>
        <v>0</v>
      </c>
      <c r="M59" s="37">
        <f t="shared" si="0"/>
        <v>0</v>
      </c>
      <c r="N59" s="37">
        <f t="shared" si="1"/>
        <v>0</v>
      </c>
      <c r="O59" s="38">
        <f t="shared" ref="O59:O60" si="2">IF(J59=0,0%,I59/J59)</f>
        <v>0</v>
      </c>
    </row>
    <row r="60" spans="1:15" ht="17.25" customHeight="1" x14ac:dyDescent="0.2">
      <c r="A60" s="8" t="s">
        <v>18</v>
      </c>
      <c r="B60" s="52"/>
      <c r="C60" s="52"/>
      <c r="D60" s="36"/>
      <c r="E60" s="36"/>
      <c r="F60" s="55"/>
      <c r="G60" s="61"/>
      <c r="H60" s="36"/>
      <c r="I60" s="36"/>
      <c r="J60" s="36"/>
      <c r="K60" s="36"/>
      <c r="L60" s="37">
        <f>((F60)/(E60+F60+(Jan!E60+Fev!E60+Mar!E60+Abr!E60+Mai!E60+Jun!E60+Jul!E60)))</f>
        <v>0</v>
      </c>
      <c r="M60" s="37">
        <f t="shared" si="0"/>
        <v>0</v>
      </c>
      <c r="N60" s="37">
        <f t="shared" si="1"/>
        <v>0</v>
      </c>
      <c r="O60" s="38">
        <f t="shared" si="2"/>
        <v>0</v>
      </c>
    </row>
    <row r="61" spans="1:15" ht="12.75" customHeight="1" x14ac:dyDescent="0.2">
      <c r="A61" s="8" t="s">
        <v>19</v>
      </c>
      <c r="B61" s="52"/>
      <c r="C61" s="52"/>
      <c r="D61" s="36"/>
      <c r="E61" s="36"/>
      <c r="F61" s="55"/>
      <c r="G61" s="61"/>
      <c r="H61" s="36"/>
      <c r="I61" s="39"/>
      <c r="J61" s="36"/>
      <c r="K61" s="39"/>
      <c r="L61" s="37">
        <f>((F61)/(E61+F61+(Jan!E61+Fev!E61+Mar!E61+Abr!E61+Mai!E61+Jun!E61+Jul!E61)))</f>
        <v>0</v>
      </c>
      <c r="M61" s="37">
        <f t="shared" si="0"/>
        <v>0</v>
      </c>
      <c r="N61" s="37">
        <f t="shared" si="1"/>
        <v>0</v>
      </c>
      <c r="O61" s="38" t="s">
        <v>16</v>
      </c>
    </row>
    <row r="62" spans="1:15" ht="17.25" customHeight="1" x14ac:dyDescent="0.2">
      <c r="A62" s="8" t="s">
        <v>20</v>
      </c>
      <c r="B62" s="52"/>
      <c r="C62" s="52"/>
      <c r="D62" s="36"/>
      <c r="E62" s="36"/>
      <c r="F62" s="55"/>
      <c r="G62" s="61"/>
      <c r="H62" s="36"/>
      <c r="I62" s="39"/>
      <c r="J62" s="36"/>
      <c r="K62" s="36"/>
      <c r="L62" s="37">
        <f>((F62)/(E62+F62+(Jan!E62+Fev!E62+Mar!E62+Abr!E62+Mai!E62+Jun!E62+Jul!E62)))</f>
        <v>0</v>
      </c>
      <c r="M62" s="37">
        <f t="shared" si="0"/>
        <v>0</v>
      </c>
      <c r="N62" s="37">
        <f t="shared" si="1"/>
        <v>0</v>
      </c>
      <c r="O62" s="38" t="s">
        <v>16</v>
      </c>
    </row>
    <row r="63" spans="1:15" ht="17.25" customHeight="1" x14ac:dyDescent="0.2">
      <c r="A63" s="8" t="s">
        <v>21</v>
      </c>
      <c r="B63" s="52"/>
      <c r="C63" s="52"/>
      <c r="D63" s="36"/>
      <c r="E63" s="36"/>
      <c r="F63" s="55"/>
      <c r="G63" s="61"/>
      <c r="H63" s="36"/>
      <c r="I63" s="36"/>
      <c r="J63" s="36"/>
      <c r="K63" s="36"/>
      <c r="L63" s="37">
        <f>((F63)/(E63+F63+(Jan!E63+Fev!E63+Mar!E63+Abr!E63+Mai!E63+Jun!E63+Jul!E63)))</f>
        <v>0</v>
      </c>
      <c r="M63" s="37">
        <f t="shared" si="0"/>
        <v>0</v>
      </c>
      <c r="N63" s="37">
        <f t="shared" si="1"/>
        <v>0</v>
      </c>
      <c r="O63" s="38">
        <f t="shared" ref="O63:O64" si="3">IF(J63=0,0%,I63/J63)</f>
        <v>0</v>
      </c>
    </row>
    <row r="64" spans="1:15" ht="12.75" customHeight="1" x14ac:dyDescent="0.2">
      <c r="A64" s="8" t="s">
        <v>22</v>
      </c>
      <c r="B64" s="52"/>
      <c r="C64" s="52"/>
      <c r="D64" s="36"/>
      <c r="E64" s="36"/>
      <c r="F64" s="55"/>
      <c r="G64" s="61"/>
      <c r="H64" s="36"/>
      <c r="I64" s="36"/>
      <c r="J64" s="36"/>
      <c r="K64" s="36"/>
      <c r="L64" s="37">
        <f>((F64)/(E64+F64+(Jan!E64+Fev!E64+Mar!E64+Abr!E64+Mai!E64+Jun!E64+Jul!E64)))</f>
        <v>0</v>
      </c>
      <c r="M64" s="37">
        <f t="shared" si="0"/>
        <v>0</v>
      </c>
      <c r="N64" s="37">
        <f t="shared" si="1"/>
        <v>0</v>
      </c>
      <c r="O64" s="38">
        <f t="shared" si="3"/>
        <v>0</v>
      </c>
    </row>
    <row r="65" spans="1:15" ht="17.25" customHeight="1" x14ac:dyDescent="0.2">
      <c r="A65" s="8" t="s">
        <v>23</v>
      </c>
      <c r="B65" s="52"/>
      <c r="C65" s="52"/>
      <c r="D65" s="36"/>
      <c r="E65" s="36"/>
      <c r="F65" s="55"/>
      <c r="G65" s="61"/>
      <c r="H65" s="36"/>
      <c r="I65" s="39"/>
      <c r="J65" s="36"/>
      <c r="K65" s="36"/>
      <c r="L65" s="37">
        <f>((F65)/(E65+F65+(Jan!E65+Fev!E65+Mar!E65+Abr!E65+Mai!E65+Jun!E65+Jul!E65)))</f>
        <v>0</v>
      </c>
      <c r="M65" s="37">
        <f t="shared" si="0"/>
        <v>0</v>
      </c>
      <c r="N65" s="37">
        <f t="shared" si="1"/>
        <v>0</v>
      </c>
      <c r="O65" s="38" t="s">
        <v>16</v>
      </c>
    </row>
    <row r="66" spans="1:15" ht="12.75" customHeight="1" x14ac:dyDescent="0.2">
      <c r="A66" s="8" t="s">
        <v>24</v>
      </c>
      <c r="B66" s="52"/>
      <c r="C66" s="52"/>
      <c r="D66" s="36"/>
      <c r="E66" s="36"/>
      <c r="F66" s="55"/>
      <c r="G66" s="61"/>
      <c r="H66" s="36"/>
      <c r="I66" s="39"/>
      <c r="J66" s="36"/>
      <c r="K66" s="36"/>
      <c r="L66" s="37">
        <f>((F66)/(E66+F66+(Jan!E66+Fev!E66+Mar!E66+Abr!E66+Mai!E66+Jun!E66+Jul!E66)))</f>
        <v>0</v>
      </c>
      <c r="M66" s="37">
        <f t="shared" si="0"/>
        <v>0</v>
      </c>
      <c r="N66" s="37">
        <f t="shared" si="1"/>
        <v>0</v>
      </c>
      <c r="O66" s="38">
        <f t="shared" ref="O66:O67" si="4">IF(J66=0,0%,I66/J66)</f>
        <v>0</v>
      </c>
    </row>
    <row r="67" spans="1:15" ht="12.75" customHeight="1" x14ac:dyDescent="0.2">
      <c r="A67" s="8" t="s">
        <v>25</v>
      </c>
      <c r="B67" s="52"/>
      <c r="C67" s="52"/>
      <c r="D67" s="36"/>
      <c r="E67" s="36"/>
      <c r="F67" s="55"/>
      <c r="G67" s="61"/>
      <c r="H67" s="36"/>
      <c r="I67" s="36"/>
      <c r="J67" s="36"/>
      <c r="K67" s="36"/>
      <c r="L67" s="37">
        <f>((F67)/(E67+F67+(Jan!E67+Fev!E67+Mar!E67+Abr!E67+Mai!E67+Jun!E67+Jul!E67)))</f>
        <v>0</v>
      </c>
      <c r="M67" s="37">
        <f t="shared" si="0"/>
        <v>0</v>
      </c>
      <c r="N67" s="37">
        <f t="shared" si="1"/>
        <v>0</v>
      </c>
      <c r="O67" s="38">
        <f t="shared" si="4"/>
        <v>0</v>
      </c>
    </row>
    <row r="68" spans="1:15" ht="12.75" customHeight="1" x14ac:dyDescent="0.2">
      <c r="A68" s="8" t="s">
        <v>26</v>
      </c>
      <c r="B68" s="52"/>
      <c r="C68" s="52"/>
      <c r="D68" s="36"/>
      <c r="E68" s="36"/>
      <c r="F68" s="55"/>
      <c r="G68" s="61"/>
      <c r="H68" s="36"/>
      <c r="I68" s="39"/>
      <c r="J68" s="36"/>
      <c r="K68" s="39"/>
      <c r="L68" s="37">
        <f>((F68)/(E68+F68+(Jan!E68+Fev!E68+Mar!E68+Abr!E68+Mai!E68+Jun!E68+Jul!E68)))</f>
        <v>0</v>
      </c>
      <c r="M68" s="37">
        <f t="shared" si="0"/>
        <v>0</v>
      </c>
      <c r="N68" s="37">
        <f t="shared" si="1"/>
        <v>0</v>
      </c>
      <c r="O68" s="38" t="s">
        <v>16</v>
      </c>
    </row>
    <row r="69" spans="1:15" ht="17.25" customHeight="1" x14ac:dyDescent="0.2">
      <c r="A69" s="8" t="s">
        <v>27</v>
      </c>
      <c r="B69" s="52"/>
      <c r="C69" s="52"/>
      <c r="D69" s="36"/>
      <c r="E69" s="36"/>
      <c r="F69" s="55"/>
      <c r="G69" s="61"/>
      <c r="H69" s="36"/>
      <c r="I69" s="36"/>
      <c r="J69" s="36"/>
      <c r="K69" s="36"/>
      <c r="L69" s="37">
        <f>((F69)/(E69+F69+(Jan!E69+Fev!E69+Mar!E69+Abr!E69+Mai!E69+Jun!E69+Jul!E69)))</f>
        <v>0</v>
      </c>
      <c r="M69" s="37">
        <f t="shared" si="0"/>
        <v>0</v>
      </c>
      <c r="N69" s="37">
        <f t="shared" si="1"/>
        <v>0</v>
      </c>
      <c r="O69" s="38">
        <f t="shared" ref="O69:O81" si="5">IF(J69=0,0%,I69/J69)</f>
        <v>0</v>
      </c>
    </row>
    <row r="70" spans="1:15" ht="17.25" customHeight="1" x14ac:dyDescent="0.2">
      <c r="A70" s="8" t="s">
        <v>28</v>
      </c>
      <c r="B70" s="52"/>
      <c r="C70" s="52"/>
      <c r="D70" s="36"/>
      <c r="E70" s="36"/>
      <c r="F70" s="55"/>
      <c r="G70" s="61"/>
      <c r="H70" s="36"/>
      <c r="I70" s="36"/>
      <c r="J70" s="36"/>
      <c r="K70" s="36"/>
      <c r="L70" s="37">
        <f>((F70)/(E70+F70+(Jan!E70+Fev!E70+Mar!E70+Abr!E70+Mai!E70+Jun!E70+Jul!E70)))</f>
        <v>0</v>
      </c>
      <c r="M70" s="37">
        <f t="shared" si="0"/>
        <v>0</v>
      </c>
      <c r="N70" s="37">
        <f t="shared" si="1"/>
        <v>0</v>
      </c>
      <c r="O70" s="38">
        <f t="shared" si="5"/>
        <v>0</v>
      </c>
    </row>
    <row r="71" spans="1:15" ht="17.25" customHeight="1" x14ac:dyDescent="0.2">
      <c r="A71" s="8" t="s">
        <v>29</v>
      </c>
      <c r="B71" s="52"/>
      <c r="C71" s="52"/>
      <c r="D71" s="36"/>
      <c r="E71" s="36"/>
      <c r="F71" s="55"/>
      <c r="G71" s="61"/>
      <c r="H71" s="36"/>
      <c r="I71" s="36"/>
      <c r="J71" s="36"/>
      <c r="K71" s="36"/>
      <c r="L71" s="37">
        <f>((F71)/(E71+F71+(Jan!E71+Fev!E71+Mar!E71+Abr!E71+Mai!E71+Jun!E71+Jul!E71)))</f>
        <v>0</v>
      </c>
      <c r="M71" s="37">
        <f t="shared" si="0"/>
        <v>0</v>
      </c>
      <c r="N71" s="37">
        <f t="shared" si="1"/>
        <v>0</v>
      </c>
      <c r="O71" s="38">
        <f t="shared" si="5"/>
        <v>0</v>
      </c>
    </row>
    <row r="72" spans="1:15" ht="17.25" customHeight="1" x14ac:dyDescent="0.2">
      <c r="A72" s="8" t="s">
        <v>30</v>
      </c>
      <c r="B72" s="52"/>
      <c r="C72" s="52"/>
      <c r="D72" s="36"/>
      <c r="E72" s="36"/>
      <c r="F72" s="55"/>
      <c r="G72" s="61"/>
      <c r="H72" s="36"/>
      <c r="I72" s="36"/>
      <c r="J72" s="36"/>
      <c r="K72" s="36"/>
      <c r="L72" s="37">
        <f>((F72)/(E72+F72+(Jan!E72+Fev!E72+Mar!E72+Abr!E72+Mai!E72+Jun!E72+Jul!E72)))</f>
        <v>0</v>
      </c>
      <c r="M72" s="37">
        <f t="shared" si="0"/>
        <v>0</v>
      </c>
      <c r="N72" s="37">
        <f t="shared" si="1"/>
        <v>0</v>
      </c>
      <c r="O72" s="38">
        <f t="shared" si="5"/>
        <v>0</v>
      </c>
    </row>
    <row r="73" spans="1:15" ht="17.25" customHeight="1" x14ac:dyDescent="0.2">
      <c r="A73" s="8" t="s">
        <v>31</v>
      </c>
      <c r="B73" s="52"/>
      <c r="C73" s="52"/>
      <c r="D73" s="36"/>
      <c r="E73" s="36"/>
      <c r="F73" s="55"/>
      <c r="G73" s="61"/>
      <c r="H73" s="36"/>
      <c r="I73" s="36"/>
      <c r="J73" s="36"/>
      <c r="K73" s="36"/>
      <c r="L73" s="37">
        <f>((F73)/(E73+F73+(Jan!E73+Fev!E73+Mar!E73+Abr!E73+Mai!E73+Jun!E73+Jul!E73)))</f>
        <v>0</v>
      </c>
      <c r="M73" s="37">
        <f t="shared" si="0"/>
        <v>0</v>
      </c>
      <c r="N73" s="37">
        <f t="shared" si="1"/>
        <v>0</v>
      </c>
      <c r="O73" s="38">
        <f t="shared" si="5"/>
        <v>0</v>
      </c>
    </row>
    <row r="74" spans="1:15" ht="17.25" customHeight="1" x14ac:dyDescent="0.2">
      <c r="A74" s="8" t="s">
        <v>32</v>
      </c>
      <c r="B74" s="52"/>
      <c r="C74" s="52"/>
      <c r="D74" s="36"/>
      <c r="E74" s="36"/>
      <c r="F74" s="55"/>
      <c r="G74" s="61"/>
      <c r="H74" s="36"/>
      <c r="I74" s="36"/>
      <c r="J74" s="36"/>
      <c r="K74" s="36"/>
      <c r="L74" s="37">
        <f>((F74)/(E74+F74+(Jan!E74+Fev!E74+Mar!E74+Abr!E74+Mai!E74+Jun!E74+Jul!E74)))</f>
        <v>0</v>
      </c>
      <c r="M74" s="37">
        <f t="shared" si="0"/>
        <v>0</v>
      </c>
      <c r="N74" s="37">
        <f t="shared" si="1"/>
        <v>0</v>
      </c>
      <c r="O74" s="38">
        <f t="shared" si="5"/>
        <v>0</v>
      </c>
    </row>
    <row r="75" spans="1:15" ht="17.25" customHeight="1" x14ac:dyDescent="0.2">
      <c r="A75" s="13" t="s">
        <v>33</v>
      </c>
      <c r="B75" s="36"/>
      <c r="C75" s="36"/>
      <c r="D75" s="36"/>
      <c r="E75" s="36"/>
      <c r="F75" s="55"/>
      <c r="G75" s="36"/>
      <c r="H75" s="36"/>
      <c r="I75" s="36"/>
      <c r="J75" s="36"/>
      <c r="K75" s="36"/>
      <c r="L75" s="37">
        <f>((F75)/(E75+F75+(Jan!E75+Fev!E75+Mar!E75+Abr!E75+Mai!E75+Jun!E75+Jul!E75)))</f>
        <v>0</v>
      </c>
      <c r="M75" s="37">
        <f t="shared" si="0"/>
        <v>0</v>
      </c>
      <c r="N75" s="37">
        <f t="shared" si="1"/>
        <v>0</v>
      </c>
      <c r="O75" s="38">
        <f t="shared" si="5"/>
        <v>0</v>
      </c>
    </row>
    <row r="76" spans="1:15" ht="17.25" customHeight="1" x14ac:dyDescent="0.2">
      <c r="A76" s="13" t="s">
        <v>34</v>
      </c>
      <c r="B76" s="36"/>
      <c r="C76" s="36"/>
      <c r="D76" s="36"/>
      <c r="E76" s="36"/>
      <c r="F76" s="55"/>
      <c r="G76" s="36"/>
      <c r="H76" s="36"/>
      <c r="I76" s="36"/>
      <c r="J76" s="36"/>
      <c r="K76" s="36"/>
      <c r="L76" s="37">
        <f>((F76)/(E76+F76+(Jan!E76+Fev!E76+Mar!E76+Abr!E76+Mai!E76+Jun!E76+Jul!E76)))</f>
        <v>0</v>
      </c>
      <c r="M76" s="37">
        <f t="shared" si="0"/>
        <v>0</v>
      </c>
      <c r="N76" s="37">
        <f t="shared" si="1"/>
        <v>0</v>
      </c>
      <c r="O76" s="38">
        <f t="shared" si="5"/>
        <v>0</v>
      </c>
    </row>
    <row r="77" spans="1:15" ht="17.25" customHeight="1" x14ac:dyDescent="0.2">
      <c r="A77" s="13" t="s">
        <v>35</v>
      </c>
      <c r="B77" s="36"/>
      <c r="C77" s="36"/>
      <c r="D77" s="36"/>
      <c r="E77" s="36"/>
      <c r="F77" s="55"/>
      <c r="G77" s="36"/>
      <c r="H77" s="36"/>
      <c r="I77" s="36"/>
      <c r="J77" s="36"/>
      <c r="K77" s="36"/>
      <c r="L77" s="37">
        <f>((F77)/(E77+F77+(Jan!E77+Fev!E77+Mar!E77+Abr!E77+Mai!E77+Jun!E77+Jul!E77)))</f>
        <v>0</v>
      </c>
      <c r="M77" s="37">
        <f t="shared" si="0"/>
        <v>0</v>
      </c>
      <c r="N77" s="37">
        <f t="shared" si="1"/>
        <v>0</v>
      </c>
      <c r="O77" s="38">
        <f t="shared" si="5"/>
        <v>0</v>
      </c>
    </row>
    <row r="78" spans="1:15" ht="17.25" customHeight="1" x14ac:dyDescent="0.2">
      <c r="A78" s="13" t="s">
        <v>36</v>
      </c>
      <c r="B78" s="36"/>
      <c r="C78" s="36"/>
      <c r="D78" s="36"/>
      <c r="E78" s="36"/>
      <c r="F78" s="55"/>
      <c r="G78" s="36"/>
      <c r="H78" s="36"/>
      <c r="I78" s="36"/>
      <c r="J78" s="36"/>
      <c r="K78" s="36"/>
      <c r="L78" s="37">
        <f>((F78)/(E78+F78+(Jan!E78+Fev!E78+Mar!E78+Abr!E78+Mai!E78+Jun!E78+Jul!E78)))</f>
        <v>0</v>
      </c>
      <c r="M78" s="37">
        <f t="shared" si="0"/>
        <v>0</v>
      </c>
      <c r="N78" s="37">
        <f t="shared" si="1"/>
        <v>0</v>
      </c>
      <c r="O78" s="38">
        <f t="shared" si="5"/>
        <v>0</v>
      </c>
    </row>
    <row r="79" spans="1:15" ht="17.25" customHeight="1" x14ac:dyDescent="0.2">
      <c r="A79" s="13" t="s">
        <v>37</v>
      </c>
      <c r="B79" s="36"/>
      <c r="C79" s="39"/>
      <c r="D79" s="36"/>
      <c r="E79" s="36"/>
      <c r="F79" s="55"/>
      <c r="G79" s="36"/>
      <c r="H79" s="36"/>
      <c r="I79" s="36"/>
      <c r="J79" s="36"/>
      <c r="K79" s="36"/>
      <c r="L79" s="37">
        <f>((F79)/(E79+F79+(Jan!E79+Fev!E79+Mar!E79+Abr!E79+Mai!E79+Jun!E79+Jul!E79)))</f>
        <v>0</v>
      </c>
      <c r="M79" s="37">
        <f t="shared" si="0"/>
        <v>0</v>
      </c>
      <c r="N79" s="37">
        <f t="shared" si="1"/>
        <v>0</v>
      </c>
      <c r="O79" s="38">
        <f t="shared" si="5"/>
        <v>0</v>
      </c>
    </row>
    <row r="80" spans="1:15" ht="17.25" customHeight="1" x14ac:dyDescent="0.2">
      <c r="A80" s="13" t="s">
        <v>38</v>
      </c>
      <c r="B80" s="36"/>
      <c r="C80" s="36"/>
      <c r="D80" s="36"/>
      <c r="E80" s="36"/>
      <c r="F80" s="55"/>
      <c r="G80" s="36"/>
      <c r="H80" s="36"/>
      <c r="I80" s="36"/>
      <c r="J80" s="36"/>
      <c r="K80" s="39"/>
      <c r="L80" s="37">
        <f>((F80)/(E80+F80+(Jan!E80+Fev!E80+Mar!E80+Abr!E80+Mai!E80+Jun!E80+Jul!E80)))</f>
        <v>0</v>
      </c>
      <c r="M80" s="37">
        <f t="shared" si="0"/>
        <v>0</v>
      </c>
      <c r="N80" s="37">
        <f t="shared" si="1"/>
        <v>0</v>
      </c>
      <c r="O80" s="38">
        <f t="shared" si="5"/>
        <v>0</v>
      </c>
    </row>
    <row r="81" spans="1:15" ht="17.25" customHeight="1" x14ac:dyDescent="0.2">
      <c r="A81" s="13" t="s">
        <v>39</v>
      </c>
      <c r="B81" s="36"/>
      <c r="C81" s="36"/>
      <c r="D81" s="36"/>
      <c r="E81" s="36"/>
      <c r="F81" s="55"/>
      <c r="G81" s="36"/>
      <c r="H81" s="36"/>
      <c r="I81" s="39"/>
      <c r="J81" s="36"/>
      <c r="K81" s="36"/>
      <c r="L81" s="37">
        <f>((F81)/(E81+F81+(Jan!E81+Fev!E81+Mar!E81+Abr!E81+Mai!E81+Jun!E81+Jul!E81)))</f>
        <v>0</v>
      </c>
      <c r="M81" s="37">
        <f t="shared" si="0"/>
        <v>0</v>
      </c>
      <c r="N81" s="37">
        <f t="shared" si="1"/>
        <v>0</v>
      </c>
      <c r="O81" s="38">
        <f t="shared" si="5"/>
        <v>0</v>
      </c>
    </row>
    <row r="82" spans="1:15" ht="12.75" customHeight="1" x14ac:dyDescent="0.2">
      <c r="A82" s="13" t="s">
        <v>40</v>
      </c>
      <c r="B82" s="39"/>
      <c r="C82" s="39"/>
      <c r="D82" s="36"/>
      <c r="E82" s="36"/>
      <c r="F82" s="55"/>
      <c r="G82" s="36"/>
      <c r="H82" s="36"/>
      <c r="I82" s="39"/>
      <c r="J82" s="36"/>
      <c r="K82" s="39"/>
      <c r="L82" s="37">
        <f>((F82)/(E82+F82+(Jan!E82+Fev!E82+Mar!E82+Abr!E82+Mai!E82+Jun!E82+Jul!E82)))</f>
        <v>0</v>
      </c>
      <c r="M82" s="37">
        <f t="shared" si="0"/>
        <v>0</v>
      </c>
      <c r="N82" s="37">
        <f t="shared" si="1"/>
        <v>0</v>
      </c>
      <c r="O82" s="38" t="s">
        <v>16</v>
      </c>
    </row>
    <row r="83" spans="1:15" ht="12.75" customHeight="1" x14ac:dyDescent="0.2">
      <c r="A83" s="13" t="s">
        <v>41</v>
      </c>
      <c r="B83" s="39"/>
      <c r="C83" s="39"/>
      <c r="D83" s="36"/>
      <c r="E83" s="36"/>
      <c r="F83" s="55"/>
      <c r="G83" s="36"/>
      <c r="H83" s="36"/>
      <c r="I83" s="39"/>
      <c r="J83" s="36"/>
      <c r="K83" s="39"/>
      <c r="L83" s="37">
        <f>((F83)/(E83+F83+(Jan!E83+Fev!E83+Mar!E83+Abr!E83+Mai!E83+Jun!E83+Jul!E83)))</f>
        <v>0</v>
      </c>
      <c r="M83" s="37">
        <f t="shared" si="0"/>
        <v>0</v>
      </c>
      <c r="N83" s="37">
        <f t="shared" si="1"/>
        <v>0</v>
      </c>
      <c r="O83" s="38" t="s">
        <v>16</v>
      </c>
    </row>
    <row r="84" spans="1:15" ht="12.75" customHeight="1" x14ac:dyDescent="0.2">
      <c r="A84" s="13" t="s">
        <v>42</v>
      </c>
      <c r="B84" s="36"/>
      <c r="C84" s="36"/>
      <c r="D84" s="36"/>
      <c r="E84" s="36"/>
      <c r="F84" s="55"/>
      <c r="G84" s="36"/>
      <c r="H84" s="36"/>
      <c r="I84" s="39"/>
      <c r="J84" s="36"/>
      <c r="K84" s="39"/>
      <c r="L84" s="37">
        <f>((F84)/(E84+F84+(Jan!E84+Fev!E84+Mar!E84+Abr!E84+Mai!E84+Jun!E84+Jul!E84)))</f>
        <v>0</v>
      </c>
      <c r="M84" s="37">
        <f t="shared" si="0"/>
        <v>0</v>
      </c>
      <c r="N84" s="37">
        <f t="shared" si="1"/>
        <v>0</v>
      </c>
      <c r="O84" s="38" t="s">
        <v>16</v>
      </c>
    </row>
    <row r="85" spans="1:15" ht="12.75" customHeight="1" x14ac:dyDescent="0.2">
      <c r="A85" s="13" t="s">
        <v>43</v>
      </c>
      <c r="B85" s="36"/>
      <c r="C85" s="36"/>
      <c r="D85" s="36"/>
      <c r="E85" s="36"/>
      <c r="F85" s="55"/>
      <c r="G85" s="36"/>
      <c r="H85" s="36"/>
      <c r="I85" s="39"/>
      <c r="J85" s="36"/>
      <c r="K85" s="39"/>
      <c r="L85" s="37">
        <f>((F85)/(E85+F85+(Jan!E85+Fev!E85+Mar!E85+Abr!E85+Mai!E85+Jun!E85+Jul!E85)))</f>
        <v>0</v>
      </c>
      <c r="M85" s="37">
        <f t="shared" si="0"/>
        <v>0</v>
      </c>
      <c r="N85" s="37">
        <f t="shared" si="1"/>
        <v>0</v>
      </c>
      <c r="O85" s="38" t="s">
        <v>16</v>
      </c>
    </row>
    <row r="86" spans="1:15" ht="12.75" customHeight="1" x14ac:dyDescent="0.2">
      <c r="A86" s="13" t="s">
        <v>44</v>
      </c>
      <c r="B86" s="36"/>
      <c r="C86" s="36"/>
      <c r="D86" s="36"/>
      <c r="E86" s="36"/>
      <c r="F86" s="55"/>
      <c r="G86" s="36"/>
      <c r="H86" s="36"/>
      <c r="I86" s="39"/>
      <c r="J86" s="36"/>
      <c r="K86" s="39"/>
      <c r="L86" s="37">
        <f>((F86)/(E86+F86+(Jan!E86+Fev!E86+Mar!E86+Abr!E86+Mai!E86+Jun!E86+Jul!E86)))</f>
        <v>0</v>
      </c>
      <c r="M86" s="37">
        <f t="shared" si="0"/>
        <v>0</v>
      </c>
      <c r="N86" s="37">
        <f t="shared" si="1"/>
        <v>0</v>
      </c>
      <c r="O86" s="38" t="s">
        <v>16</v>
      </c>
    </row>
    <row r="87" spans="1:15" ht="21" customHeight="1" x14ac:dyDescent="0.2">
      <c r="A87" s="13" t="s">
        <v>45</v>
      </c>
      <c r="B87" s="36"/>
      <c r="C87" s="36"/>
      <c r="D87" s="36"/>
      <c r="E87" s="36"/>
      <c r="F87" s="55"/>
      <c r="G87" s="36"/>
      <c r="H87" s="36"/>
      <c r="I87" s="39"/>
      <c r="J87" s="36"/>
      <c r="K87" s="39"/>
      <c r="L87" s="37">
        <f>((F87)/(E87+F87+(Jan!E87+Fev!E87+Mar!E87+Abr!E87+Mai!E87+Jun!E87+Jul!E87)))</f>
        <v>0</v>
      </c>
      <c r="M87" s="37">
        <f t="shared" si="0"/>
        <v>0</v>
      </c>
      <c r="N87" s="37">
        <f t="shared" si="1"/>
        <v>0</v>
      </c>
      <c r="O87" s="38" t="s">
        <v>16</v>
      </c>
    </row>
    <row r="88" spans="1:15" ht="22.5" customHeight="1" x14ac:dyDescent="0.2">
      <c r="A88" s="13" t="s">
        <v>46</v>
      </c>
      <c r="B88" s="36"/>
      <c r="C88" s="36"/>
      <c r="D88" s="36"/>
      <c r="E88" s="36"/>
      <c r="F88" s="55"/>
      <c r="G88" s="36"/>
      <c r="H88" s="36"/>
      <c r="I88" s="39"/>
      <c r="J88" s="36"/>
      <c r="K88" s="36"/>
      <c r="L88" s="37">
        <f>((F88)/(E88+F88+(Jan!E88+Fev!E88+Mar!E88+Abr!E88+Mai!E88+Jun!E88+Jul!E88)))</f>
        <v>0</v>
      </c>
      <c r="M88" s="37">
        <f t="shared" si="0"/>
        <v>0</v>
      </c>
      <c r="N88" s="37">
        <f t="shared" si="1"/>
        <v>0</v>
      </c>
      <c r="O88" s="38" t="s">
        <v>16</v>
      </c>
    </row>
    <row r="89" spans="1:15" ht="105" customHeight="1" x14ac:dyDescent="0.2">
      <c r="A89" s="4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5</v>
      </c>
      <c r="G89" s="5" t="s">
        <v>6</v>
      </c>
      <c r="H89" s="5" t="s">
        <v>7</v>
      </c>
      <c r="I89" s="5" t="s">
        <v>8</v>
      </c>
      <c r="J89" s="5" t="s">
        <v>9</v>
      </c>
      <c r="K89" s="5" t="s">
        <v>10</v>
      </c>
      <c r="L89" s="6" t="s">
        <v>11</v>
      </c>
      <c r="M89" s="6" t="s">
        <v>12</v>
      </c>
      <c r="N89" s="6" t="s">
        <v>13</v>
      </c>
      <c r="O89" s="7" t="s">
        <v>14</v>
      </c>
    </row>
    <row r="90" spans="1:15" ht="12.75" customHeight="1" x14ac:dyDescent="0.2">
      <c r="A90" s="13" t="s">
        <v>48</v>
      </c>
      <c r="B90" s="36"/>
      <c r="C90" s="36"/>
      <c r="D90" s="36"/>
      <c r="E90" s="36"/>
      <c r="F90" s="36"/>
      <c r="G90" s="36"/>
      <c r="H90" s="36"/>
      <c r="I90" s="39"/>
      <c r="J90" s="36"/>
      <c r="K90" s="39"/>
      <c r="L90" s="37">
        <f>((F90)/(E90+F90+(Jan!E90+Fev!E90+Mar!E90+Abr!E90+Mai!E90+Jun!E90+Jul!E90)))</f>
        <v>0</v>
      </c>
      <c r="M90" s="37">
        <f t="shared" ref="M90:M122" si="6">IF(D90=0,0%,(J90)/D90)</f>
        <v>0</v>
      </c>
      <c r="N90" s="37">
        <f t="shared" ref="N90:N122" si="7">IF(D90=0,0%,(E90)/D90)</f>
        <v>0</v>
      </c>
      <c r="O90" s="38" t="s">
        <v>16</v>
      </c>
    </row>
    <row r="91" spans="1:15" ht="17.25" customHeight="1" x14ac:dyDescent="0.2">
      <c r="A91" s="13" t="s">
        <v>49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7">
        <f>((F91)/(E91+F91+(Jan!E91+Fev!E91+Mar!E91+Abr!E91+Mai!E91+Jun!E91+Jul!E91)))</f>
        <v>0</v>
      </c>
      <c r="M91" s="37">
        <f t="shared" si="6"/>
        <v>0</v>
      </c>
      <c r="N91" s="37">
        <f t="shared" si="7"/>
        <v>0</v>
      </c>
      <c r="O91" s="38">
        <f t="shared" ref="O91:O96" si="8">IF(J91=0,0%,I91/J91)</f>
        <v>0</v>
      </c>
    </row>
    <row r="92" spans="1:15" ht="17.25" customHeight="1" x14ac:dyDescent="0.2">
      <c r="A92" s="13" t="s">
        <v>50</v>
      </c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7">
        <f>((F92)/(E92+F92+(Jan!E92+Fev!E92+Mar!E92+Abr!E92+Mai!E92+Jun!E92+Jul!E92)))</f>
        <v>0</v>
      </c>
      <c r="M92" s="37">
        <f t="shared" si="6"/>
        <v>0</v>
      </c>
      <c r="N92" s="37">
        <f t="shared" si="7"/>
        <v>0</v>
      </c>
      <c r="O92" s="38">
        <f t="shared" si="8"/>
        <v>0</v>
      </c>
    </row>
    <row r="93" spans="1:15" ht="17.25" customHeight="1" x14ac:dyDescent="0.2">
      <c r="A93" s="13" t="s">
        <v>51</v>
      </c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7">
        <f>((F93)/(E93+F93+(Jan!E93+Fev!E93+Mar!E93+Abr!E93+Mai!E93+Jun!E93+Jul!E93)))</f>
        <v>0</v>
      </c>
      <c r="M93" s="37">
        <f t="shared" si="6"/>
        <v>0</v>
      </c>
      <c r="N93" s="37">
        <f t="shared" si="7"/>
        <v>0</v>
      </c>
      <c r="O93" s="38">
        <f t="shared" si="8"/>
        <v>0</v>
      </c>
    </row>
    <row r="94" spans="1:15" ht="17.25" customHeight="1" x14ac:dyDescent="0.2">
      <c r="A94" s="13" t="s">
        <v>52</v>
      </c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7">
        <f>((F94)/(E94+F94+(Jan!E94+Fev!E94+Mar!E94+Abr!E94+Mai!E94+Jun!E94+Jul!E94)))</f>
        <v>0</v>
      </c>
      <c r="M94" s="37">
        <f t="shared" si="6"/>
        <v>0</v>
      </c>
      <c r="N94" s="37">
        <f t="shared" si="7"/>
        <v>0</v>
      </c>
      <c r="O94" s="38">
        <f t="shared" si="8"/>
        <v>0</v>
      </c>
    </row>
    <row r="95" spans="1:15" ht="17.25" customHeight="1" x14ac:dyDescent="0.2">
      <c r="A95" s="13" t="s">
        <v>53</v>
      </c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7">
        <f>((F95)/(E95+F95+(Jan!E95+Fev!E95+Mar!E95+Abr!E95+Mai!E95+Jun!E95+Jul!E95)))</f>
        <v>0</v>
      </c>
      <c r="M95" s="37">
        <f t="shared" si="6"/>
        <v>0</v>
      </c>
      <c r="N95" s="37">
        <f t="shared" si="7"/>
        <v>0</v>
      </c>
      <c r="O95" s="38">
        <f t="shared" si="8"/>
        <v>0</v>
      </c>
    </row>
    <row r="96" spans="1:15" ht="17.25" customHeight="1" x14ac:dyDescent="0.2">
      <c r="A96" s="13" t="s">
        <v>54</v>
      </c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7">
        <f>((F96)/(E96+F96+(Jan!E96+Fev!E96+Mar!E96+Abr!E96+Mai!E96+Jun!E96+Jul!E96)))</f>
        <v>0</v>
      </c>
      <c r="M96" s="37">
        <f t="shared" si="6"/>
        <v>0</v>
      </c>
      <c r="N96" s="37">
        <f t="shared" si="7"/>
        <v>0</v>
      </c>
      <c r="O96" s="38">
        <f t="shared" si="8"/>
        <v>0</v>
      </c>
    </row>
    <row r="97" spans="1:15" ht="12.75" customHeight="1" x14ac:dyDescent="0.2">
      <c r="A97" s="13" t="s">
        <v>55</v>
      </c>
      <c r="B97" s="36"/>
      <c r="C97" s="36"/>
      <c r="D97" s="36"/>
      <c r="E97" s="36"/>
      <c r="F97" s="36"/>
      <c r="G97" s="36"/>
      <c r="H97" s="36"/>
      <c r="I97" s="39"/>
      <c r="J97" s="36"/>
      <c r="K97" s="36"/>
      <c r="L97" s="37">
        <f>((F97)/(E97+F97+(Jan!E97+Fev!E97+Mar!E97+Abr!E97+Mai!E97+Jun!E97+Jul!E97)))</f>
        <v>0</v>
      </c>
      <c r="M97" s="37">
        <f t="shared" si="6"/>
        <v>0</v>
      </c>
      <c r="N97" s="37">
        <f t="shared" si="7"/>
        <v>0</v>
      </c>
      <c r="O97" s="38" t="s">
        <v>16</v>
      </c>
    </row>
    <row r="98" spans="1:15" ht="12.75" customHeight="1" x14ac:dyDescent="0.2">
      <c r="A98" s="13" t="s">
        <v>56</v>
      </c>
      <c r="B98" s="39"/>
      <c r="C98" s="39"/>
      <c r="D98" s="36"/>
      <c r="E98" s="36"/>
      <c r="F98" s="36"/>
      <c r="G98" s="36"/>
      <c r="H98" s="36"/>
      <c r="I98" s="39"/>
      <c r="J98" s="36"/>
      <c r="K98" s="36"/>
      <c r="L98" s="37">
        <f>((F98)/(E98+F98+(Jan!E98+Fev!E98+Mar!E98+Abr!E98+Mai!E98+Jun!E98+Jul!E98)))</f>
        <v>0</v>
      </c>
      <c r="M98" s="37">
        <f t="shared" si="6"/>
        <v>0</v>
      </c>
      <c r="N98" s="37">
        <f t="shared" si="7"/>
        <v>0</v>
      </c>
      <c r="O98" s="38">
        <f t="shared" ref="O98:O100" si="9">IF(J98=0,0%,I98/J98)</f>
        <v>0</v>
      </c>
    </row>
    <row r="99" spans="1:15" ht="17.25" customHeight="1" x14ac:dyDescent="0.2">
      <c r="A99" s="13" t="s">
        <v>57</v>
      </c>
      <c r="B99" s="39"/>
      <c r="C99" s="39"/>
      <c r="D99" s="36"/>
      <c r="E99" s="36"/>
      <c r="F99" s="36"/>
      <c r="G99" s="36"/>
      <c r="H99" s="36"/>
      <c r="I99" s="39"/>
      <c r="J99" s="36"/>
      <c r="K99" s="36"/>
      <c r="L99" s="37">
        <f>((F99)/(E99+F99+(Jan!E99+Fev!E99+Mar!E99+Abr!E99+Mai!E99+Jun!E99+Jul!E99)))</f>
        <v>0</v>
      </c>
      <c r="M99" s="37">
        <f t="shared" si="6"/>
        <v>0</v>
      </c>
      <c r="N99" s="37">
        <f t="shared" si="7"/>
        <v>0</v>
      </c>
      <c r="O99" s="38">
        <f t="shared" si="9"/>
        <v>0</v>
      </c>
    </row>
    <row r="100" spans="1:15" ht="12.75" customHeight="1" x14ac:dyDescent="0.2">
      <c r="A100" s="13" t="s">
        <v>58</v>
      </c>
      <c r="B100" s="39"/>
      <c r="C100" s="39"/>
      <c r="D100" s="36"/>
      <c r="E100" s="36"/>
      <c r="F100" s="36"/>
      <c r="G100" s="36"/>
      <c r="H100" s="36"/>
      <c r="I100" s="39"/>
      <c r="J100" s="36"/>
      <c r="K100" s="36"/>
      <c r="L100" s="37">
        <f>((F100)/(E100+F100+(Jan!E100+Fev!E100+Mar!E100+Abr!E100+Mai!E100+Jun!E100+Jul!E100)))</f>
        <v>0</v>
      </c>
      <c r="M100" s="37">
        <f t="shared" si="6"/>
        <v>0</v>
      </c>
      <c r="N100" s="37">
        <f t="shared" si="7"/>
        <v>0</v>
      </c>
      <c r="O100" s="38">
        <f t="shared" si="9"/>
        <v>0</v>
      </c>
    </row>
    <row r="101" spans="1:15" ht="12.75" customHeight="1" x14ac:dyDescent="0.2">
      <c r="A101" s="8" t="s">
        <v>59</v>
      </c>
      <c r="B101" s="36"/>
      <c r="C101" s="36"/>
      <c r="D101" s="36"/>
      <c r="E101" s="36"/>
      <c r="F101" s="36"/>
      <c r="G101" s="36"/>
      <c r="H101" s="36"/>
      <c r="I101" s="39"/>
      <c r="J101" s="36"/>
      <c r="K101" s="36"/>
      <c r="L101" s="37">
        <f>((F101)/(E101+F101+(Jan!E101+Fev!E101+Mar!E101+Abr!E101+Mai!E101+Jun!E101+Jul!E101)))</f>
        <v>0</v>
      </c>
      <c r="M101" s="37">
        <f t="shared" si="6"/>
        <v>0</v>
      </c>
      <c r="N101" s="37">
        <f t="shared" si="7"/>
        <v>0</v>
      </c>
      <c r="O101" s="38" t="s">
        <v>16</v>
      </c>
    </row>
    <row r="102" spans="1:15" ht="17.25" customHeight="1" x14ac:dyDescent="0.2">
      <c r="A102" s="8" t="s">
        <v>60</v>
      </c>
      <c r="B102" s="36"/>
      <c r="C102" s="36"/>
      <c r="D102" s="36"/>
      <c r="E102" s="36"/>
      <c r="F102" s="36"/>
      <c r="G102" s="36"/>
      <c r="H102" s="36"/>
      <c r="I102" s="39"/>
      <c r="J102" s="36"/>
      <c r="K102" s="36"/>
      <c r="L102" s="37">
        <f>((F102)/(E102+F102+(Jan!E102+Fev!E102+Mar!E102+Abr!E102+Mai!E102+Jun!E102+Jul!E102)))</f>
        <v>0</v>
      </c>
      <c r="M102" s="37">
        <f t="shared" si="6"/>
        <v>0</v>
      </c>
      <c r="N102" s="37">
        <f t="shared" si="7"/>
        <v>0</v>
      </c>
      <c r="O102" s="38" t="s">
        <v>16</v>
      </c>
    </row>
    <row r="103" spans="1:15" ht="17.25" customHeight="1" x14ac:dyDescent="0.2">
      <c r="A103" s="8" t="s">
        <v>61</v>
      </c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7">
        <f>((F103)/(E103+F103+(Jan!E103+Fev!E103+Mar!E103+Abr!E103+Mai!E103+Jun!E103+Jul!E103)))</f>
        <v>0</v>
      </c>
      <c r="M103" s="37">
        <f t="shared" si="6"/>
        <v>0</v>
      </c>
      <c r="N103" s="37">
        <f t="shared" si="7"/>
        <v>0</v>
      </c>
      <c r="O103" s="38" t="s">
        <v>16</v>
      </c>
    </row>
    <row r="104" spans="1:15" ht="17.25" customHeight="1" x14ac:dyDescent="0.2">
      <c r="A104" s="8" t="s">
        <v>62</v>
      </c>
      <c r="B104" s="36"/>
      <c r="C104" s="36"/>
      <c r="D104" s="36"/>
      <c r="E104" s="36"/>
      <c r="F104" s="36"/>
      <c r="G104" s="36"/>
      <c r="H104" s="36"/>
      <c r="I104" s="39"/>
      <c r="J104" s="36"/>
      <c r="K104" s="36"/>
      <c r="L104" s="37">
        <f>((F104)/(E104+F104+(Jan!E104+Fev!E104+Mar!E104+Abr!E104+Mai!E104+Jun!E104+Jul!E104)))</f>
        <v>0</v>
      </c>
      <c r="M104" s="37">
        <f t="shared" si="6"/>
        <v>0</v>
      </c>
      <c r="N104" s="37">
        <f t="shared" si="7"/>
        <v>0</v>
      </c>
      <c r="O104" s="38" t="s">
        <v>16</v>
      </c>
    </row>
    <row r="105" spans="1:15" ht="12.75" customHeight="1" x14ac:dyDescent="0.2">
      <c r="A105" s="8" t="s">
        <v>63</v>
      </c>
      <c r="B105" s="39"/>
      <c r="C105" s="39"/>
      <c r="D105" s="36"/>
      <c r="E105" s="36"/>
      <c r="F105" s="36"/>
      <c r="G105" s="36"/>
      <c r="H105" s="36"/>
      <c r="I105" s="39"/>
      <c r="J105" s="36"/>
      <c r="K105" s="36"/>
      <c r="L105" s="37">
        <f>((F105)/(E105+F105+(Jan!E105+Fev!E105+Mar!E105+Abr!E105+Mai!E105+Jun!E105+Jul!E105)))</f>
        <v>0</v>
      </c>
      <c r="M105" s="37">
        <f t="shared" si="6"/>
        <v>0</v>
      </c>
      <c r="N105" s="37">
        <f t="shared" si="7"/>
        <v>0</v>
      </c>
      <c r="O105" s="38" t="s">
        <v>16</v>
      </c>
    </row>
    <row r="106" spans="1:15" ht="12.75" customHeight="1" x14ac:dyDescent="0.2">
      <c r="A106" s="8" t="s">
        <v>64</v>
      </c>
      <c r="B106" s="39"/>
      <c r="C106" s="39"/>
      <c r="D106" s="36"/>
      <c r="E106" s="36"/>
      <c r="F106" s="36"/>
      <c r="G106" s="36"/>
      <c r="H106" s="36"/>
      <c r="I106" s="39"/>
      <c r="J106" s="36"/>
      <c r="K106" s="36"/>
      <c r="L106" s="37">
        <f>((F106)/(E106+F106+(Jan!E106+Fev!E106+Mar!E106+Abr!E106+Mai!E106+Jun!E106+Jul!E106)))</f>
        <v>0</v>
      </c>
      <c r="M106" s="37">
        <f t="shared" si="6"/>
        <v>0</v>
      </c>
      <c r="N106" s="37">
        <f t="shared" si="7"/>
        <v>0</v>
      </c>
      <c r="O106" s="38" t="s">
        <v>16</v>
      </c>
    </row>
    <row r="107" spans="1:15" ht="12.75" customHeight="1" x14ac:dyDescent="0.2">
      <c r="A107" s="8" t="s">
        <v>65</v>
      </c>
      <c r="B107" s="39"/>
      <c r="C107" s="39"/>
      <c r="D107" s="39"/>
      <c r="E107" s="36"/>
      <c r="F107" s="36"/>
      <c r="G107" s="36"/>
      <c r="H107" s="36"/>
      <c r="I107" s="39"/>
      <c r="J107" s="36"/>
      <c r="K107" s="36"/>
      <c r="L107" s="37">
        <f>((F107)/(E107+F107+(Jan!E107+Fev!E107+Mar!E107+Abr!E107+Mai!E107+Jun!E107+Jul!E107)))</f>
        <v>0</v>
      </c>
      <c r="M107" s="37">
        <f t="shared" si="6"/>
        <v>0</v>
      </c>
      <c r="N107" s="37">
        <f t="shared" si="7"/>
        <v>0</v>
      </c>
      <c r="O107" s="38" t="s">
        <v>16</v>
      </c>
    </row>
    <row r="108" spans="1:15" ht="17.25" customHeight="1" x14ac:dyDescent="0.2">
      <c r="A108" s="8" t="s">
        <v>66</v>
      </c>
      <c r="B108" s="36"/>
      <c r="C108" s="36"/>
      <c r="D108" s="36"/>
      <c r="E108" s="36"/>
      <c r="F108" s="36"/>
      <c r="G108" s="36"/>
      <c r="H108" s="36"/>
      <c r="I108" s="39"/>
      <c r="J108" s="36"/>
      <c r="K108" s="36"/>
      <c r="L108" s="37">
        <f>((F108)/(E108+F108+(Jan!E108+Fev!E108+Mar!E108+Abr!E108+Mai!E108+Jun!E108+Jul!E108)))</f>
        <v>0</v>
      </c>
      <c r="M108" s="37">
        <f t="shared" si="6"/>
        <v>0</v>
      </c>
      <c r="N108" s="37">
        <f t="shared" si="7"/>
        <v>0</v>
      </c>
      <c r="O108" s="38" t="s">
        <v>16</v>
      </c>
    </row>
    <row r="109" spans="1:15" ht="12.75" customHeight="1" x14ac:dyDescent="0.2">
      <c r="A109" s="8" t="s">
        <v>67</v>
      </c>
      <c r="B109" s="36"/>
      <c r="C109" s="36"/>
      <c r="D109" s="36"/>
      <c r="E109" s="36"/>
      <c r="F109" s="36"/>
      <c r="G109" s="36"/>
      <c r="H109" s="36"/>
      <c r="I109" s="39"/>
      <c r="J109" s="36"/>
      <c r="K109" s="36"/>
      <c r="L109" s="37">
        <f>((F109)/(E109+F109+(Jan!E109+Fev!E109+Mar!E109+Abr!E109+Mai!E109+Jun!E109+Jul!E109)))</f>
        <v>0</v>
      </c>
      <c r="M109" s="37">
        <f t="shared" si="6"/>
        <v>0</v>
      </c>
      <c r="N109" s="37">
        <f t="shared" si="7"/>
        <v>0</v>
      </c>
      <c r="O109" s="38" t="s">
        <v>16</v>
      </c>
    </row>
    <row r="110" spans="1:15" ht="17.25" customHeight="1" x14ac:dyDescent="0.2">
      <c r="A110" s="8" t="s">
        <v>68</v>
      </c>
      <c r="B110" s="36"/>
      <c r="C110" s="36"/>
      <c r="D110" s="36"/>
      <c r="E110" s="36"/>
      <c r="F110" s="36"/>
      <c r="G110" s="36"/>
      <c r="H110" s="36"/>
      <c r="I110" s="39"/>
      <c r="J110" s="36"/>
      <c r="K110" s="36"/>
      <c r="L110" s="37">
        <f>((F110)/(E110+F110+(Jan!E110+Fev!E110+Mar!E110+Abr!E110+Mai!E110+Jun!E110+Jul!E110)))</f>
        <v>0</v>
      </c>
      <c r="M110" s="37">
        <f t="shared" si="6"/>
        <v>0</v>
      </c>
      <c r="N110" s="37">
        <f t="shared" si="7"/>
        <v>0</v>
      </c>
      <c r="O110" s="38" t="s">
        <v>16</v>
      </c>
    </row>
    <row r="111" spans="1:15" ht="26.25" customHeight="1" x14ac:dyDescent="0.2">
      <c r="A111" s="8" t="s">
        <v>69</v>
      </c>
      <c r="B111" s="39"/>
      <c r="C111" s="39"/>
      <c r="D111" s="36"/>
      <c r="E111" s="36"/>
      <c r="F111" s="36"/>
      <c r="G111" s="36"/>
      <c r="H111" s="36"/>
      <c r="I111" s="39"/>
      <c r="J111" s="36"/>
      <c r="K111" s="39"/>
      <c r="L111" s="37">
        <f>((F111)/(E111+F111+(Jan!E111+Fev!E111+Mar!E111+Abr!E111+Mai!E111+Jun!E111+Jul!E111)))</f>
        <v>0</v>
      </c>
      <c r="M111" s="37">
        <f t="shared" si="6"/>
        <v>0</v>
      </c>
      <c r="N111" s="37">
        <f t="shared" si="7"/>
        <v>0</v>
      </c>
      <c r="O111" s="38" t="s">
        <v>16</v>
      </c>
    </row>
    <row r="112" spans="1:15" ht="21" customHeight="1" x14ac:dyDescent="0.2">
      <c r="A112" s="8" t="s">
        <v>70</v>
      </c>
      <c r="B112" s="36"/>
      <c r="C112" s="36"/>
      <c r="D112" s="36"/>
      <c r="E112" s="36"/>
      <c r="F112" s="36"/>
      <c r="G112" s="36"/>
      <c r="H112" s="36"/>
      <c r="I112" s="39"/>
      <c r="J112" s="36"/>
      <c r="K112" s="36"/>
      <c r="L112" s="37">
        <f>((F112)/(E112+F112+(Jan!E112+Fev!E112+Mar!E112+Abr!E112+Mai!E112+Jun!E112+Jul!E112)))</f>
        <v>0</v>
      </c>
      <c r="M112" s="37">
        <f t="shared" si="6"/>
        <v>0</v>
      </c>
      <c r="N112" s="37">
        <f t="shared" si="7"/>
        <v>0</v>
      </c>
      <c r="O112" s="38" t="s">
        <v>16</v>
      </c>
    </row>
    <row r="113" spans="1:15" ht="21.75" customHeight="1" x14ac:dyDescent="0.2">
      <c r="A113" s="8" t="s">
        <v>71</v>
      </c>
      <c r="B113" s="36"/>
      <c r="C113" s="36"/>
      <c r="D113" s="36"/>
      <c r="E113" s="36"/>
      <c r="F113" s="36"/>
      <c r="G113" s="36"/>
      <c r="H113" s="36"/>
      <c r="I113" s="39"/>
      <c r="J113" s="36"/>
      <c r="K113" s="36"/>
      <c r="L113" s="37">
        <f>((F113)/(E113+F113+(Jan!E113+Fev!E113+Mar!E113+Abr!E113+Mai!E113+Jun!E113+Jul!E113)))</f>
        <v>0</v>
      </c>
      <c r="M113" s="37">
        <f t="shared" si="6"/>
        <v>0</v>
      </c>
      <c r="N113" s="37">
        <f t="shared" si="7"/>
        <v>0</v>
      </c>
      <c r="O113" s="38" t="s">
        <v>16</v>
      </c>
    </row>
    <row r="114" spans="1:15" ht="21" customHeight="1" x14ac:dyDescent="0.2">
      <c r="A114" s="8" t="s">
        <v>72</v>
      </c>
      <c r="B114" s="39"/>
      <c r="C114" s="36"/>
      <c r="D114" s="36"/>
      <c r="E114" s="36"/>
      <c r="F114" s="36"/>
      <c r="G114" s="36"/>
      <c r="H114" s="36"/>
      <c r="I114" s="39"/>
      <c r="J114" s="36"/>
      <c r="K114" s="36"/>
      <c r="L114" s="37">
        <f>((F114)/(E114+F114+(Jan!E114+Fev!E114+Mar!E114+Abr!E114+Mai!E114+Jun!E114+Jul!E114)))</f>
        <v>0</v>
      </c>
      <c r="M114" s="37">
        <f t="shared" si="6"/>
        <v>0</v>
      </c>
      <c r="N114" s="37">
        <f t="shared" si="7"/>
        <v>0</v>
      </c>
      <c r="O114" s="38" t="s">
        <v>16</v>
      </c>
    </row>
    <row r="115" spans="1:15" ht="17.25" customHeight="1" x14ac:dyDescent="0.2">
      <c r="A115" s="8" t="s">
        <v>73</v>
      </c>
      <c r="B115" s="39"/>
      <c r="C115" s="39"/>
      <c r="D115" s="36"/>
      <c r="E115" s="36"/>
      <c r="F115" s="36"/>
      <c r="G115" s="36"/>
      <c r="H115" s="39"/>
      <c r="I115" s="39"/>
      <c r="J115" s="36"/>
      <c r="K115" s="39"/>
      <c r="L115" s="37">
        <f>((F115)/(E115+F115+(Jan!E115+Fev!E115+Mar!E115+Abr!E115+Mai!E115+Jun!E115+Jul!E115)))</f>
        <v>0</v>
      </c>
      <c r="M115" s="37">
        <f t="shared" si="6"/>
        <v>0</v>
      </c>
      <c r="N115" s="37">
        <f t="shared" si="7"/>
        <v>0</v>
      </c>
      <c r="O115" s="38" t="s">
        <v>16</v>
      </c>
    </row>
    <row r="116" spans="1:15" ht="12.75" customHeight="1" x14ac:dyDescent="0.2">
      <c r="A116" s="8" t="s">
        <v>74</v>
      </c>
      <c r="B116" s="36"/>
      <c r="C116" s="36"/>
      <c r="D116" s="36"/>
      <c r="E116" s="36"/>
      <c r="F116" s="36"/>
      <c r="G116" s="36"/>
      <c r="H116" s="36"/>
      <c r="I116" s="39"/>
      <c r="J116" s="36"/>
      <c r="K116" s="36"/>
      <c r="L116" s="37">
        <f>((F116)/(E116+F116+(Jan!E116+Fev!E116+Mar!E116+Abr!E116+Mai!E116+Jun!E116+Jul!E116)))</f>
        <v>0</v>
      </c>
      <c r="M116" s="37">
        <f t="shared" si="6"/>
        <v>0</v>
      </c>
      <c r="N116" s="37">
        <f t="shared" si="7"/>
        <v>0</v>
      </c>
      <c r="O116" s="38" t="s">
        <v>16</v>
      </c>
    </row>
    <row r="117" spans="1:15" ht="12.75" customHeight="1" x14ac:dyDescent="0.2">
      <c r="A117" s="8" t="s">
        <v>75</v>
      </c>
      <c r="B117" s="36"/>
      <c r="C117" s="36"/>
      <c r="D117" s="36"/>
      <c r="E117" s="36"/>
      <c r="F117" s="36"/>
      <c r="G117" s="36"/>
      <c r="H117" s="36"/>
      <c r="I117" s="39"/>
      <c r="J117" s="36"/>
      <c r="K117" s="36"/>
      <c r="L117" s="37">
        <f>((F117)/(E117+F117+(Jan!E117+Fev!E117+Mar!E117+Abr!E117+Mai!E117+Jun!E117+Jul!E117)))</f>
        <v>0</v>
      </c>
      <c r="M117" s="37">
        <f t="shared" si="6"/>
        <v>0</v>
      </c>
      <c r="N117" s="37">
        <f t="shared" si="7"/>
        <v>0</v>
      </c>
      <c r="O117" s="38" t="s">
        <v>16</v>
      </c>
    </row>
    <row r="118" spans="1:15" ht="17.25" customHeight="1" x14ac:dyDescent="0.2">
      <c r="A118" s="8" t="s">
        <v>76</v>
      </c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7">
        <f>((F118)/(E118+F118+(Jan!E118+Fev!E118+Mar!E118+Abr!E118+Mai!E118+Jun!E118+Jul!E118)))</f>
        <v>0</v>
      </c>
      <c r="M118" s="37">
        <f t="shared" si="6"/>
        <v>0</v>
      </c>
      <c r="N118" s="37">
        <f t="shared" si="7"/>
        <v>0</v>
      </c>
      <c r="O118" s="38">
        <f t="shared" ref="O118:O120" si="10">IF(J118=0,0%,I118/J118)</f>
        <v>0</v>
      </c>
    </row>
    <row r="119" spans="1:15" ht="17.25" customHeight="1" x14ac:dyDescent="0.2">
      <c r="A119" s="8" t="s">
        <v>77</v>
      </c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7">
        <f>((F119)/(E119+F119+(Jan!E119+Fev!E119+Mar!E119+Abr!E119+Mai!E119+Jun!E119+Jul!E119)))</f>
        <v>0</v>
      </c>
      <c r="M119" s="37">
        <f t="shared" si="6"/>
        <v>0</v>
      </c>
      <c r="N119" s="37">
        <f t="shared" si="7"/>
        <v>0</v>
      </c>
      <c r="O119" s="38">
        <f t="shared" si="10"/>
        <v>0</v>
      </c>
    </row>
    <row r="120" spans="1:15" ht="17.25" customHeight="1" x14ac:dyDescent="0.2">
      <c r="A120" s="8" t="s">
        <v>78</v>
      </c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7">
        <f>((F120)/(E120+F120+(Jan!E120+Fev!E120+Mar!E120+Abr!E120+Mai!E120+Jun!E120+Jul!E120)))</f>
        <v>0</v>
      </c>
      <c r="M120" s="37">
        <f t="shared" si="6"/>
        <v>0</v>
      </c>
      <c r="N120" s="37">
        <f t="shared" si="7"/>
        <v>0</v>
      </c>
      <c r="O120" s="38">
        <f t="shared" si="10"/>
        <v>0</v>
      </c>
    </row>
    <row r="121" spans="1:15" ht="17.25" customHeight="1" x14ac:dyDescent="0.2">
      <c r="A121" s="8" t="s">
        <v>79</v>
      </c>
      <c r="B121" s="36"/>
      <c r="C121" s="36"/>
      <c r="D121" s="36"/>
      <c r="E121" s="36"/>
      <c r="F121" s="36"/>
      <c r="G121" s="36"/>
      <c r="H121" s="36"/>
      <c r="I121" s="39"/>
      <c r="J121" s="36"/>
      <c r="K121" s="36"/>
      <c r="L121" s="37">
        <f>((F121)/(E121+F121+(Jan!E121+Fev!E121+Mar!E121+Abr!E121+Mai!E121+Jun!E121+Jul!E121)))</f>
        <v>0</v>
      </c>
      <c r="M121" s="37">
        <f t="shared" si="6"/>
        <v>0</v>
      </c>
      <c r="N121" s="37">
        <f t="shared" si="7"/>
        <v>0</v>
      </c>
      <c r="O121" s="38" t="s">
        <v>16</v>
      </c>
    </row>
    <row r="122" spans="1:15" ht="17.25" customHeight="1" x14ac:dyDescent="0.2">
      <c r="A122" s="14" t="s">
        <v>80</v>
      </c>
      <c r="B122" s="15">
        <f t="shared" ref="B122:K122" si="11">SUM(B58:B121)</f>
        <v>0</v>
      </c>
      <c r="C122" s="15">
        <f t="shared" si="11"/>
        <v>0</v>
      </c>
      <c r="D122" s="15">
        <f t="shared" si="11"/>
        <v>0</v>
      </c>
      <c r="E122" s="15">
        <f t="shared" si="11"/>
        <v>0</v>
      </c>
      <c r="F122" s="15">
        <f t="shared" si="11"/>
        <v>0</v>
      </c>
      <c r="G122" s="15">
        <f t="shared" si="11"/>
        <v>0</v>
      </c>
      <c r="H122" s="15">
        <f t="shared" si="11"/>
        <v>0</v>
      </c>
      <c r="I122" s="15">
        <f t="shared" si="11"/>
        <v>0</v>
      </c>
      <c r="J122" s="15">
        <f t="shared" si="11"/>
        <v>0</v>
      </c>
      <c r="K122" s="15">
        <f t="shared" si="11"/>
        <v>0</v>
      </c>
      <c r="L122" s="16">
        <f>((F122)/(E122+F122+(Jan!E122+Fev!E122+Mar!E122+Abr!E122+Mai!E122+Jun!E122+Jul!E122)))</f>
        <v>0</v>
      </c>
      <c r="M122" s="16">
        <f t="shared" si="6"/>
        <v>0</v>
      </c>
      <c r="N122" s="17">
        <f t="shared" si="7"/>
        <v>0</v>
      </c>
      <c r="O122" s="17">
        <f>IF(J122=0,0%,I122/J122)</f>
        <v>0</v>
      </c>
    </row>
    <row r="123" spans="1:15" ht="84.75" customHeight="1" x14ac:dyDescent="0.2">
      <c r="A123" s="4" t="s">
        <v>81</v>
      </c>
      <c r="B123" s="5" t="s">
        <v>1</v>
      </c>
      <c r="C123" s="5" t="s">
        <v>2</v>
      </c>
      <c r="D123" s="5" t="s">
        <v>3</v>
      </c>
      <c r="E123" s="5" t="s">
        <v>4</v>
      </c>
      <c r="F123" s="5" t="s">
        <v>5</v>
      </c>
      <c r="G123" s="5" t="s">
        <v>6</v>
      </c>
      <c r="H123" s="5" t="s">
        <v>7</v>
      </c>
      <c r="I123" s="5" t="s">
        <v>8</v>
      </c>
      <c r="J123" s="5" t="s">
        <v>9</v>
      </c>
      <c r="K123" s="5" t="s">
        <v>10</v>
      </c>
      <c r="L123" s="6" t="s">
        <v>11</v>
      </c>
      <c r="M123" s="6" t="s">
        <v>12</v>
      </c>
      <c r="N123" s="6" t="s">
        <v>13</v>
      </c>
      <c r="O123" s="7" t="s">
        <v>14</v>
      </c>
    </row>
    <row r="124" spans="1:15" ht="15.75" customHeight="1" x14ac:dyDescent="0.2">
      <c r="A124" s="8" t="s">
        <v>82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7">
        <f>((F124)/(E124+F124+(Jan!E124+Fev!E124+Mar!E124+Abr!E124+Mai!E124+Jun!E124+Jul!E124)))</f>
        <v>0</v>
      </c>
      <c r="M124" s="37">
        <f t="shared" ref="M124:M162" si="12">IF(D124=0,0%,(J124)/D124)</f>
        <v>0</v>
      </c>
      <c r="N124" s="37">
        <f t="shared" ref="N124:N162" si="13">IF(D124=0,0%,(E124)/D124)</f>
        <v>0</v>
      </c>
      <c r="O124" s="38">
        <f t="shared" ref="O124:O139" si="14">IF(J124=0,0%,I124/J124)</f>
        <v>0</v>
      </c>
    </row>
    <row r="125" spans="1:15" ht="15.75" customHeight="1" x14ac:dyDescent="0.2">
      <c r="A125" s="8" t="s">
        <v>83</v>
      </c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7">
        <f>((F125)/(E125+F125+(Jan!E125+Fev!E125+Mar!E125+Abr!E125+Mai!E125+Jun!E125+Jul!E125)))</f>
        <v>0</v>
      </c>
      <c r="M125" s="37">
        <f t="shared" si="12"/>
        <v>0</v>
      </c>
      <c r="N125" s="37">
        <f t="shared" si="13"/>
        <v>0</v>
      </c>
      <c r="O125" s="38">
        <f t="shared" si="14"/>
        <v>0</v>
      </c>
    </row>
    <row r="126" spans="1:15" ht="15.75" customHeight="1" x14ac:dyDescent="0.2">
      <c r="A126" s="8" t="s">
        <v>84</v>
      </c>
      <c r="B126" s="39"/>
      <c r="C126" s="39"/>
      <c r="D126" s="36"/>
      <c r="E126" s="36"/>
      <c r="F126" s="36"/>
      <c r="G126" s="36"/>
      <c r="H126" s="36"/>
      <c r="I126" s="39"/>
      <c r="J126" s="36"/>
      <c r="K126" s="36"/>
      <c r="L126" s="37">
        <f>((F126)/(E126+F126+(Jan!E126+Fev!E126+Mar!E126+Abr!E126+Mai!E126+Jun!E126+Jul!E126)))</f>
        <v>0</v>
      </c>
      <c r="M126" s="37">
        <f t="shared" si="12"/>
        <v>0</v>
      </c>
      <c r="N126" s="37">
        <f t="shared" si="13"/>
        <v>0</v>
      </c>
      <c r="O126" s="38">
        <f t="shared" si="14"/>
        <v>0</v>
      </c>
    </row>
    <row r="127" spans="1:15" ht="15.75" customHeight="1" x14ac:dyDescent="0.2">
      <c r="A127" s="8" t="s">
        <v>85</v>
      </c>
      <c r="B127" s="39"/>
      <c r="C127" s="39"/>
      <c r="D127" s="36"/>
      <c r="E127" s="36"/>
      <c r="F127" s="36"/>
      <c r="G127" s="36"/>
      <c r="H127" s="36"/>
      <c r="I127" s="36"/>
      <c r="J127" s="36"/>
      <c r="K127" s="39"/>
      <c r="L127" s="37">
        <f>((F127)/(E127+F127+(Jan!E127+Fev!E127+Mar!E127+Abr!E127+Mai!E127+Jun!E127+Jul!E127)))</f>
        <v>0</v>
      </c>
      <c r="M127" s="37">
        <f t="shared" si="12"/>
        <v>0</v>
      </c>
      <c r="N127" s="37">
        <f t="shared" si="13"/>
        <v>0</v>
      </c>
      <c r="O127" s="38">
        <f t="shared" si="14"/>
        <v>0</v>
      </c>
    </row>
    <row r="128" spans="1:15" ht="15.75" customHeight="1" x14ac:dyDescent="0.2">
      <c r="A128" s="8" t="s">
        <v>86</v>
      </c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7">
        <f>((F128)/(E128+F128+(Jan!E128+Fev!E128+Mar!E128+Abr!E128+Mai!E128+Jun!E128+Jul!E128)))</f>
        <v>0</v>
      </c>
      <c r="M128" s="37">
        <f t="shared" si="12"/>
        <v>0</v>
      </c>
      <c r="N128" s="37">
        <f t="shared" si="13"/>
        <v>0</v>
      </c>
      <c r="O128" s="38">
        <f t="shared" si="14"/>
        <v>0</v>
      </c>
    </row>
    <row r="129" spans="1:15" ht="15.75" customHeight="1" x14ac:dyDescent="0.2">
      <c r="A129" s="8" t="s">
        <v>87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7">
        <f>((F129)/(E129+F129+(Jan!E129+Fev!E129+Mar!E129+Abr!E129+Mai!E129+Jun!E129+Jul!E129)))</f>
        <v>0</v>
      </c>
      <c r="M129" s="37">
        <f t="shared" si="12"/>
        <v>0</v>
      </c>
      <c r="N129" s="37">
        <f t="shared" si="13"/>
        <v>0</v>
      </c>
      <c r="O129" s="38">
        <f t="shared" si="14"/>
        <v>0</v>
      </c>
    </row>
    <row r="130" spans="1:15" ht="15.75" customHeight="1" x14ac:dyDescent="0.2">
      <c r="A130" s="8" t="s">
        <v>88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7">
        <f>((F130)/(E130+F130+(Jan!E130+Fev!E130+Mar!E130+Abr!E130+Mai!E130+Jun!E130+Jul!E130)))</f>
        <v>0</v>
      </c>
      <c r="M130" s="37">
        <f t="shared" si="12"/>
        <v>0</v>
      </c>
      <c r="N130" s="37">
        <f t="shared" si="13"/>
        <v>0</v>
      </c>
      <c r="O130" s="38">
        <f t="shared" si="14"/>
        <v>0</v>
      </c>
    </row>
    <row r="131" spans="1:15" ht="15.75" customHeight="1" x14ac:dyDescent="0.2">
      <c r="A131" s="8" t="s">
        <v>89</v>
      </c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7">
        <f>((F131)/(E131+F131+(Jan!E131+Fev!E131+Mar!E131+Abr!E131+Mai!E131+Jun!E131+Jul!E131)))</f>
        <v>0</v>
      </c>
      <c r="M131" s="37">
        <f t="shared" si="12"/>
        <v>0</v>
      </c>
      <c r="N131" s="37">
        <f t="shared" si="13"/>
        <v>0</v>
      </c>
      <c r="O131" s="38">
        <f t="shared" si="14"/>
        <v>0</v>
      </c>
    </row>
    <row r="132" spans="1:15" ht="15.75" customHeight="1" x14ac:dyDescent="0.2">
      <c r="A132" s="8" t="s">
        <v>90</v>
      </c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7">
        <f>((F132)/(E132+F132+(Jan!E132+Fev!E132+Mar!E132+Abr!E132+Mai!E132+Jun!E132+Jul!E132)))</f>
        <v>0</v>
      </c>
      <c r="M132" s="37">
        <f t="shared" si="12"/>
        <v>0</v>
      </c>
      <c r="N132" s="37">
        <f t="shared" si="13"/>
        <v>0</v>
      </c>
      <c r="O132" s="38">
        <f t="shared" si="14"/>
        <v>0</v>
      </c>
    </row>
    <row r="133" spans="1:15" ht="18.75" customHeight="1" x14ac:dyDescent="0.2">
      <c r="A133" s="8" t="s">
        <v>91</v>
      </c>
      <c r="B133" s="36"/>
      <c r="C133" s="36"/>
      <c r="D133" s="36"/>
      <c r="E133" s="36"/>
      <c r="F133" s="36"/>
      <c r="G133" s="36"/>
      <c r="H133" s="36"/>
      <c r="I133" s="39"/>
      <c r="J133" s="36"/>
      <c r="K133" s="36"/>
      <c r="L133" s="37">
        <f>((F133)/(E133+F133+(Jan!E133+Fev!E133+Mar!E133+Abr!E133+Mai!E133+Jun!E133+Jul!E133)))</f>
        <v>0</v>
      </c>
      <c r="M133" s="37">
        <f t="shared" si="12"/>
        <v>0</v>
      </c>
      <c r="N133" s="37">
        <f t="shared" si="13"/>
        <v>0</v>
      </c>
      <c r="O133" s="38">
        <f t="shared" si="14"/>
        <v>0</v>
      </c>
    </row>
    <row r="134" spans="1:15" ht="18.75" customHeight="1" x14ac:dyDescent="0.2">
      <c r="A134" s="8" t="s">
        <v>92</v>
      </c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7">
        <f>((F134)/(E134+F134+(Jan!E134+Fev!E134+Mar!E134+Abr!E134+Mai!E134+Jun!E134+Jul!E134)))</f>
        <v>0</v>
      </c>
      <c r="M134" s="37">
        <f t="shared" si="12"/>
        <v>0</v>
      </c>
      <c r="N134" s="37">
        <f t="shared" si="13"/>
        <v>0</v>
      </c>
      <c r="O134" s="38">
        <f t="shared" si="14"/>
        <v>0</v>
      </c>
    </row>
    <row r="135" spans="1:15" ht="18.75" customHeight="1" x14ac:dyDescent="0.2">
      <c r="A135" s="8" t="s">
        <v>93</v>
      </c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7">
        <f>((F135)/(E135+F135+(Jan!E135+Fev!E135+Mar!E135+Abr!E135+Mai!E135+Jun!E135+Jul!E135)))</f>
        <v>0</v>
      </c>
      <c r="M135" s="37">
        <f t="shared" si="12"/>
        <v>0</v>
      </c>
      <c r="N135" s="37">
        <f t="shared" si="13"/>
        <v>0</v>
      </c>
      <c r="O135" s="38">
        <f t="shared" si="14"/>
        <v>0</v>
      </c>
    </row>
    <row r="136" spans="1:15" ht="15.75" customHeight="1" x14ac:dyDescent="0.2">
      <c r="A136" s="8" t="s">
        <v>94</v>
      </c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7">
        <f>((F136)/(E136+F136+(Jan!E136+Fev!E136+Mar!E136+Abr!E136+Mai!E136+Jun!E136+Jul!E136)))</f>
        <v>0</v>
      </c>
      <c r="M136" s="37">
        <f t="shared" si="12"/>
        <v>0</v>
      </c>
      <c r="N136" s="37">
        <f t="shared" si="13"/>
        <v>0</v>
      </c>
      <c r="O136" s="38">
        <f t="shared" si="14"/>
        <v>0</v>
      </c>
    </row>
    <row r="137" spans="1:15" ht="12.75" customHeight="1" x14ac:dyDescent="0.2">
      <c r="A137" s="8" t="s">
        <v>95</v>
      </c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7">
        <f>((F137)/(E137+F137+(Jan!E137+Fev!E137+Mar!E137+Abr!E137+Mai!E137+Jun!E137+Jul!E137)))</f>
        <v>0</v>
      </c>
      <c r="M137" s="37">
        <f t="shared" si="12"/>
        <v>0</v>
      </c>
      <c r="N137" s="37">
        <f t="shared" si="13"/>
        <v>0</v>
      </c>
      <c r="O137" s="38">
        <f t="shared" si="14"/>
        <v>0</v>
      </c>
    </row>
    <row r="138" spans="1:15" ht="12.75" customHeight="1" x14ac:dyDescent="0.2">
      <c r="A138" s="8" t="s">
        <v>96</v>
      </c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7">
        <f>((F138)/(E138+F138+(Jan!E138+Fev!E138+Mar!E138+Abr!E138+Mai!E138+Jun!E138+Jul!E138)))</f>
        <v>0</v>
      </c>
      <c r="M138" s="37">
        <f t="shared" si="12"/>
        <v>0</v>
      </c>
      <c r="N138" s="37">
        <f t="shared" si="13"/>
        <v>0</v>
      </c>
      <c r="O138" s="38">
        <f t="shared" si="14"/>
        <v>0</v>
      </c>
    </row>
    <row r="139" spans="1:15" ht="12.75" customHeight="1" x14ac:dyDescent="0.2">
      <c r="A139" s="8" t="s">
        <v>97</v>
      </c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7">
        <f>((F139)/(E139+F139+(Jan!E139+Fev!E139+Mar!E139+Abr!E139+Mai!E139+Jun!E139+Jul!E139)))</f>
        <v>0</v>
      </c>
      <c r="M139" s="37">
        <f t="shared" si="12"/>
        <v>0</v>
      </c>
      <c r="N139" s="37">
        <f t="shared" si="13"/>
        <v>0</v>
      </c>
      <c r="O139" s="38">
        <f t="shared" si="14"/>
        <v>0</v>
      </c>
    </row>
    <row r="140" spans="1:15" ht="12.75" customHeight="1" x14ac:dyDescent="0.2">
      <c r="A140" s="8" t="s">
        <v>98</v>
      </c>
      <c r="B140" s="36"/>
      <c r="C140" s="36"/>
      <c r="D140" s="36"/>
      <c r="E140" s="36"/>
      <c r="F140" s="36"/>
      <c r="G140" s="36"/>
      <c r="H140" s="36"/>
      <c r="I140" s="39"/>
      <c r="J140" s="36"/>
      <c r="K140" s="36"/>
      <c r="L140" s="37">
        <f>((F140)/(E140+F140+(Jan!E140+Fev!E140+Mar!E140+Abr!E140+Mai!E140+Jun!E140+Jul!E140)))</f>
        <v>0</v>
      </c>
      <c r="M140" s="37">
        <f t="shared" si="12"/>
        <v>0</v>
      </c>
      <c r="N140" s="37">
        <f t="shared" si="13"/>
        <v>0</v>
      </c>
      <c r="O140" s="38" t="s">
        <v>16</v>
      </c>
    </row>
    <row r="141" spans="1:15" ht="15.75" customHeight="1" x14ac:dyDescent="0.2">
      <c r="A141" s="8" t="s">
        <v>99</v>
      </c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7">
        <f>((F141)/(E141+F141+(Jan!E141+Fev!E141+Mar!E141+Abr!E141+Mai!E141+Jun!E141+Jul!E141)))</f>
        <v>0</v>
      </c>
      <c r="M141" s="37">
        <f t="shared" si="12"/>
        <v>0</v>
      </c>
      <c r="N141" s="37">
        <f t="shared" si="13"/>
        <v>0</v>
      </c>
      <c r="O141" s="38">
        <f t="shared" ref="O141:O146" si="15">IF(J141=0,0%,I141/J141)</f>
        <v>0</v>
      </c>
    </row>
    <row r="142" spans="1:15" ht="15.75" customHeight="1" x14ac:dyDescent="0.2">
      <c r="A142" s="8" t="s">
        <v>100</v>
      </c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7">
        <f>((F142)/(E142+F142+(Jan!E142+Fev!E142+Mar!E142+Abr!E142+Mai!E142+Jun!E142+Jul!E142)))</f>
        <v>0</v>
      </c>
      <c r="M142" s="37">
        <f t="shared" si="12"/>
        <v>0</v>
      </c>
      <c r="N142" s="37">
        <f t="shared" si="13"/>
        <v>0</v>
      </c>
      <c r="O142" s="38">
        <f t="shared" si="15"/>
        <v>0</v>
      </c>
    </row>
    <row r="143" spans="1:15" ht="15.75" customHeight="1" x14ac:dyDescent="0.2">
      <c r="A143" s="8" t="s">
        <v>101</v>
      </c>
      <c r="B143" s="36"/>
      <c r="C143" s="36"/>
      <c r="D143" s="36"/>
      <c r="E143" s="36"/>
      <c r="F143" s="36"/>
      <c r="G143" s="36"/>
      <c r="H143" s="36"/>
      <c r="I143" s="39"/>
      <c r="J143" s="36"/>
      <c r="K143" s="36"/>
      <c r="L143" s="37">
        <f>((F143)/(E143+F143+(Jan!E143+Fev!E143+Mar!E143+Abr!E143+Mai!E143+Jun!E143+Jul!E143)))</f>
        <v>0</v>
      </c>
      <c r="M143" s="37">
        <f t="shared" si="12"/>
        <v>0</v>
      </c>
      <c r="N143" s="37">
        <f t="shared" si="13"/>
        <v>0</v>
      </c>
      <c r="O143" s="38">
        <f t="shared" si="15"/>
        <v>0</v>
      </c>
    </row>
    <row r="144" spans="1:15" ht="15.75" customHeight="1" x14ac:dyDescent="0.2">
      <c r="A144" s="8" t="s">
        <v>102</v>
      </c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7">
        <f>((F144)/(E144+F144+(Jan!E144+Fev!E144+Mar!E144+Abr!E144+Mai!E144+Jun!E144+Jul!E144)))</f>
        <v>0</v>
      </c>
      <c r="M144" s="37">
        <f t="shared" si="12"/>
        <v>0</v>
      </c>
      <c r="N144" s="37">
        <f t="shared" si="13"/>
        <v>0</v>
      </c>
      <c r="O144" s="38">
        <f t="shared" si="15"/>
        <v>0</v>
      </c>
    </row>
    <row r="145" spans="1:15" ht="15.75" customHeight="1" x14ac:dyDescent="0.2">
      <c r="A145" s="8" t="s">
        <v>103</v>
      </c>
      <c r="B145" s="36"/>
      <c r="C145" s="36"/>
      <c r="D145" s="36"/>
      <c r="E145" s="36"/>
      <c r="F145" s="36"/>
      <c r="G145" s="36"/>
      <c r="H145" s="36"/>
      <c r="I145" s="39"/>
      <c r="J145" s="36"/>
      <c r="K145" s="36"/>
      <c r="L145" s="37">
        <f>((F145)/(E145+F145+(Jan!E145+Fev!E145+Mar!E145+Abr!E145+Mai!E145+Jun!E145+Jul!E145)))</f>
        <v>0</v>
      </c>
      <c r="M145" s="37">
        <f t="shared" si="12"/>
        <v>0</v>
      </c>
      <c r="N145" s="37">
        <f t="shared" si="13"/>
        <v>0</v>
      </c>
      <c r="O145" s="38">
        <f t="shared" si="15"/>
        <v>0</v>
      </c>
    </row>
    <row r="146" spans="1:15" ht="15.75" customHeight="1" x14ac:dyDescent="0.2">
      <c r="A146" s="8" t="s">
        <v>104</v>
      </c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7">
        <f>((F146)/(E146+F146+(Jan!E146+Fev!E146+Mar!E146+Abr!E146+Mai!E146+Jun!E146+Jul!E146)))</f>
        <v>0</v>
      </c>
      <c r="M146" s="37">
        <f t="shared" si="12"/>
        <v>0</v>
      </c>
      <c r="N146" s="37">
        <f t="shared" si="13"/>
        <v>0</v>
      </c>
      <c r="O146" s="38">
        <f t="shared" si="15"/>
        <v>0</v>
      </c>
    </row>
    <row r="147" spans="1:15" ht="15.75" customHeight="1" x14ac:dyDescent="0.2">
      <c r="A147" s="8" t="s">
        <v>105</v>
      </c>
      <c r="B147" s="36"/>
      <c r="C147" s="36"/>
      <c r="D147" s="36"/>
      <c r="E147" s="36"/>
      <c r="F147" s="36"/>
      <c r="G147" s="36"/>
      <c r="H147" s="36"/>
      <c r="I147" s="39"/>
      <c r="J147" s="36"/>
      <c r="K147" s="36"/>
      <c r="L147" s="37">
        <f>((F147)/(E147+F147+(Jan!E147+Fev!E147+Mar!E147+Abr!E147+Mai!E147+Jun!E147+Jul!E147)))</f>
        <v>0</v>
      </c>
      <c r="M147" s="37">
        <f t="shared" si="12"/>
        <v>0</v>
      </c>
      <c r="N147" s="37">
        <f t="shared" si="13"/>
        <v>0</v>
      </c>
      <c r="O147" s="38" t="s">
        <v>16</v>
      </c>
    </row>
    <row r="148" spans="1:15" ht="12.75" customHeight="1" x14ac:dyDescent="0.2">
      <c r="A148" s="8" t="s">
        <v>106</v>
      </c>
      <c r="B148" s="36"/>
      <c r="C148" s="39"/>
      <c r="D148" s="36"/>
      <c r="E148" s="36"/>
      <c r="F148" s="36"/>
      <c r="G148" s="36"/>
      <c r="H148" s="36"/>
      <c r="I148" s="36"/>
      <c r="J148" s="36"/>
      <c r="K148" s="36"/>
      <c r="L148" s="37">
        <f>((F148)/(E148+F148+(Jan!E148+Fev!E148+Mar!E148+Abr!E148+Mai!E148+Jun!E148+Jul!E148)))</f>
        <v>0</v>
      </c>
      <c r="M148" s="37">
        <f t="shared" si="12"/>
        <v>0</v>
      </c>
      <c r="N148" s="37">
        <f t="shared" si="13"/>
        <v>0</v>
      </c>
      <c r="O148" s="38">
        <f t="shared" ref="O148:O149" si="16">IF(J148=0,0%,I148/J148)</f>
        <v>0</v>
      </c>
    </row>
    <row r="149" spans="1:15" ht="12.75" customHeight="1" x14ac:dyDescent="0.2">
      <c r="A149" s="8" t="s">
        <v>107</v>
      </c>
      <c r="B149" s="36"/>
      <c r="C149" s="39"/>
      <c r="D149" s="36"/>
      <c r="E149" s="36"/>
      <c r="F149" s="36"/>
      <c r="G149" s="36"/>
      <c r="H149" s="36"/>
      <c r="I149" s="36"/>
      <c r="J149" s="36"/>
      <c r="K149" s="36"/>
      <c r="L149" s="37">
        <f>((F149)/(E149+F149+(Jan!E149+Fev!E149+Mar!E149+Abr!E149+Mai!E149+Jun!E149+Jul!E149)))</f>
        <v>0</v>
      </c>
      <c r="M149" s="37">
        <f t="shared" si="12"/>
        <v>0</v>
      </c>
      <c r="N149" s="37">
        <f t="shared" si="13"/>
        <v>0</v>
      </c>
      <c r="O149" s="38">
        <f t="shared" si="16"/>
        <v>0</v>
      </c>
    </row>
    <row r="150" spans="1:15" ht="12.75" customHeight="1" x14ac:dyDescent="0.2">
      <c r="A150" s="8" t="s">
        <v>108</v>
      </c>
      <c r="B150" s="36"/>
      <c r="C150" s="39"/>
      <c r="D150" s="36"/>
      <c r="E150" s="36"/>
      <c r="F150" s="36"/>
      <c r="G150" s="36"/>
      <c r="H150" s="36"/>
      <c r="I150" s="39"/>
      <c r="J150" s="36"/>
      <c r="K150" s="36"/>
      <c r="L150" s="37">
        <f>((F150)/(E150+F150+(Jan!E150+Fev!E150+Mar!E150+Abr!E150+Mai!E150+Jun!E150+Jul!E150)))</f>
        <v>0</v>
      </c>
      <c r="M150" s="37">
        <f t="shared" si="12"/>
        <v>0</v>
      </c>
      <c r="N150" s="37">
        <f t="shared" si="13"/>
        <v>0</v>
      </c>
      <c r="O150" s="38" t="s">
        <v>16</v>
      </c>
    </row>
    <row r="151" spans="1:15" ht="15.75" customHeight="1" x14ac:dyDescent="0.2">
      <c r="A151" s="8" t="s">
        <v>109</v>
      </c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7">
        <f>((F151)/(E151+F151+(Jan!E151+Fev!E151+Mar!E151+Abr!E151+Mai!E151+Jun!E151+Jul!E151)))</f>
        <v>0</v>
      </c>
      <c r="M151" s="37">
        <f t="shared" si="12"/>
        <v>0</v>
      </c>
      <c r="N151" s="37">
        <f t="shared" si="13"/>
        <v>0</v>
      </c>
      <c r="O151" s="38">
        <f t="shared" ref="O151:O156" si="17">IF(J151=0,0%,I151/J151)</f>
        <v>0</v>
      </c>
    </row>
    <row r="152" spans="1:15" ht="15.75" customHeight="1" x14ac:dyDescent="0.2">
      <c r="A152" s="8" t="s">
        <v>110</v>
      </c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7">
        <f>((F152)/(E152+F152+(Jan!E152+Fev!E152+Mar!E152+Abr!E152+Mai!E152+Jun!E152+Jul!E152)))</f>
        <v>0</v>
      </c>
      <c r="M152" s="37">
        <f t="shared" si="12"/>
        <v>0</v>
      </c>
      <c r="N152" s="37">
        <f t="shared" si="13"/>
        <v>0</v>
      </c>
      <c r="O152" s="38">
        <f t="shared" si="17"/>
        <v>0</v>
      </c>
    </row>
    <row r="153" spans="1:15" ht="15.75" customHeight="1" x14ac:dyDescent="0.2">
      <c r="A153" s="8" t="s">
        <v>111</v>
      </c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7">
        <f>((F153)/(E153+F153+(Jan!E153+Fev!E153+Mar!E153+Abr!E153+Mai!E153+Jun!E153+Jul!E153)))</f>
        <v>0</v>
      </c>
      <c r="M153" s="37">
        <f t="shared" si="12"/>
        <v>0</v>
      </c>
      <c r="N153" s="37">
        <f t="shared" si="13"/>
        <v>0</v>
      </c>
      <c r="O153" s="38">
        <f t="shared" si="17"/>
        <v>0</v>
      </c>
    </row>
    <row r="154" spans="1:15" ht="24.75" customHeight="1" x14ac:dyDescent="0.2">
      <c r="A154" s="8" t="s">
        <v>112</v>
      </c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7">
        <f>((F154)/(E154+F154+(Jan!E154+Fev!E154+Mar!E154+Abr!E154+Mai!E154+Jun!E154+Jul!E154)))</f>
        <v>0</v>
      </c>
      <c r="M154" s="37">
        <f t="shared" si="12"/>
        <v>0</v>
      </c>
      <c r="N154" s="37">
        <f t="shared" si="13"/>
        <v>0</v>
      </c>
      <c r="O154" s="38">
        <f t="shared" si="17"/>
        <v>0</v>
      </c>
    </row>
    <row r="155" spans="1:15" ht="24.75" customHeight="1" x14ac:dyDescent="0.2">
      <c r="A155" s="8" t="s">
        <v>113</v>
      </c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7">
        <f>((F155)/(E155+F155+(Jan!E155+Fev!E155+Mar!E155+Abr!E155+Mai!E155+Jun!E155+Jul!E155)))</f>
        <v>0</v>
      </c>
      <c r="M155" s="37">
        <f t="shared" si="12"/>
        <v>0</v>
      </c>
      <c r="N155" s="37">
        <f t="shared" si="13"/>
        <v>0</v>
      </c>
      <c r="O155" s="38">
        <f t="shared" si="17"/>
        <v>0</v>
      </c>
    </row>
    <row r="156" spans="1:15" ht="24.75" customHeight="1" x14ac:dyDescent="0.2">
      <c r="A156" s="8" t="s">
        <v>114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9"/>
      <c r="L156" s="37">
        <f>((F156)/(E156+F156+(Jan!E156+Fev!E156+Mar!E156+Abr!E156+Mai!E156+Jun!E156+Jul!E156)))</f>
        <v>0</v>
      </c>
      <c r="M156" s="37">
        <f t="shared" si="12"/>
        <v>0</v>
      </c>
      <c r="N156" s="37">
        <f t="shared" si="13"/>
        <v>0</v>
      </c>
      <c r="O156" s="38">
        <f t="shared" si="17"/>
        <v>0</v>
      </c>
    </row>
    <row r="157" spans="1:15" ht="24.75" customHeight="1" x14ac:dyDescent="0.2">
      <c r="A157" s="8" t="s">
        <v>115</v>
      </c>
      <c r="B157" s="36"/>
      <c r="C157" s="36"/>
      <c r="D157" s="36"/>
      <c r="E157" s="36"/>
      <c r="F157" s="36"/>
      <c r="G157" s="36"/>
      <c r="H157" s="36"/>
      <c r="I157" s="39"/>
      <c r="J157" s="36"/>
      <c r="K157" s="39"/>
      <c r="L157" s="37">
        <f>((F157)/(E157+F157+(Jan!E157+Fev!E157+Mar!E157+Abr!E157+Mai!E157+Jun!E157+Jul!E157)))</f>
        <v>0</v>
      </c>
      <c r="M157" s="37">
        <f t="shared" si="12"/>
        <v>0</v>
      </c>
      <c r="N157" s="37">
        <f t="shared" si="13"/>
        <v>0</v>
      </c>
      <c r="O157" s="38" t="s">
        <v>16</v>
      </c>
    </row>
    <row r="158" spans="1:15" ht="12.75" customHeight="1" x14ac:dyDescent="0.2">
      <c r="A158" s="8" t="s">
        <v>116</v>
      </c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7">
        <f>((F158)/(E158+F158+(Jan!E158+Fev!E158+Mar!E158+Abr!E158+Mai!E158+Jun!E158+Jul!E158)))</f>
        <v>0</v>
      </c>
      <c r="M158" s="37">
        <f t="shared" si="12"/>
        <v>0</v>
      </c>
      <c r="N158" s="37">
        <f t="shared" si="13"/>
        <v>0</v>
      </c>
      <c r="O158" s="38">
        <f t="shared" ref="O158:O159" si="18">IF(J158=0,0%,I158/J158)</f>
        <v>0</v>
      </c>
    </row>
    <row r="159" spans="1:15" ht="12.75" customHeight="1" x14ac:dyDescent="0.2">
      <c r="A159" s="8" t="s">
        <v>117</v>
      </c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7">
        <f>((F159)/(E159+F159+(Jan!E159+Fev!E159+Mar!E159+Abr!E159+Mai!E159+Jun!E159+Jul!E159)))</f>
        <v>0</v>
      </c>
      <c r="M159" s="37">
        <f t="shared" si="12"/>
        <v>0</v>
      </c>
      <c r="N159" s="37">
        <f t="shared" si="13"/>
        <v>0</v>
      </c>
      <c r="O159" s="38">
        <f t="shared" si="18"/>
        <v>0</v>
      </c>
    </row>
    <row r="160" spans="1:15" ht="12.75" customHeight="1" x14ac:dyDescent="0.2">
      <c r="A160" s="8" t="s">
        <v>118</v>
      </c>
      <c r="B160" s="36"/>
      <c r="C160" s="36"/>
      <c r="D160" s="36"/>
      <c r="E160" s="36"/>
      <c r="F160" s="36"/>
      <c r="G160" s="36"/>
      <c r="H160" s="36"/>
      <c r="I160" s="39"/>
      <c r="J160" s="36"/>
      <c r="K160" s="36"/>
      <c r="L160" s="37">
        <f>((F160)/(E160+F160+(Jan!E160+Fev!E160+Mar!E160+Abr!E160+Mai!E160+Jun!E160+Jul!E160)))</f>
        <v>0</v>
      </c>
      <c r="M160" s="37">
        <f t="shared" si="12"/>
        <v>0</v>
      </c>
      <c r="N160" s="37">
        <f t="shared" si="13"/>
        <v>0</v>
      </c>
      <c r="O160" s="38" t="s">
        <v>16</v>
      </c>
    </row>
    <row r="161" spans="1:15" ht="15.75" customHeight="1" x14ac:dyDescent="0.2">
      <c r="A161" s="8" t="s">
        <v>119</v>
      </c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7">
        <f>((F161)/(E161+F161+(Jan!E161+Fev!E161+Mar!E161+Abr!E161+Mai!E161+Jun!E161+Jul!E161)))</f>
        <v>0</v>
      </c>
      <c r="M161" s="37">
        <f t="shared" si="12"/>
        <v>0</v>
      </c>
      <c r="N161" s="37">
        <f t="shared" si="13"/>
        <v>0</v>
      </c>
      <c r="O161" s="38">
        <f t="shared" ref="O161:O162" si="19">IF(J161=0,0%,I161/J161)</f>
        <v>0</v>
      </c>
    </row>
    <row r="162" spans="1:15" ht="17.25" customHeight="1" x14ac:dyDescent="0.2">
      <c r="A162" s="14" t="s">
        <v>120</v>
      </c>
      <c r="B162" s="15">
        <f t="shared" ref="B162:K162" si="20">SUM(B124:B161)</f>
        <v>0</v>
      </c>
      <c r="C162" s="15">
        <f t="shared" si="20"/>
        <v>0</v>
      </c>
      <c r="D162" s="15">
        <f t="shared" si="20"/>
        <v>0</v>
      </c>
      <c r="E162" s="15">
        <f t="shared" si="20"/>
        <v>0</v>
      </c>
      <c r="F162" s="15">
        <f t="shared" si="20"/>
        <v>0</v>
      </c>
      <c r="G162" s="15">
        <f t="shared" si="20"/>
        <v>0</v>
      </c>
      <c r="H162" s="15">
        <f t="shared" si="20"/>
        <v>0</v>
      </c>
      <c r="I162" s="15">
        <f t="shared" si="20"/>
        <v>0</v>
      </c>
      <c r="J162" s="15">
        <f t="shared" si="20"/>
        <v>0</v>
      </c>
      <c r="K162" s="15">
        <f t="shared" si="20"/>
        <v>0</v>
      </c>
      <c r="L162" s="16">
        <f>((F162)/(E162+F162+(Jan!E162+Fev!E162+Mar!E162+Abr!E162+Mai!E162+Jun!E162+Jul!E162)))</f>
        <v>0</v>
      </c>
      <c r="M162" s="16">
        <f t="shared" si="12"/>
        <v>0</v>
      </c>
      <c r="N162" s="17">
        <f t="shared" si="13"/>
        <v>0</v>
      </c>
      <c r="O162" s="17">
        <f t="shared" si="19"/>
        <v>0</v>
      </c>
    </row>
    <row r="163" spans="1:15" ht="132" customHeight="1" x14ac:dyDescent="0.2">
      <c r="A163" s="4" t="s">
        <v>121</v>
      </c>
      <c r="B163" s="5" t="s">
        <v>1</v>
      </c>
      <c r="C163" s="5" t="s">
        <v>2</v>
      </c>
      <c r="D163" s="5" t="s">
        <v>3</v>
      </c>
      <c r="E163" s="5" t="s">
        <v>4</v>
      </c>
      <c r="F163" s="5" t="s">
        <v>5</v>
      </c>
      <c r="G163" s="5" t="s">
        <v>6</v>
      </c>
      <c r="H163" s="5" t="s">
        <v>7</v>
      </c>
      <c r="I163" s="5" t="s">
        <v>8</v>
      </c>
      <c r="J163" s="5" t="s">
        <v>9</v>
      </c>
      <c r="K163" s="5" t="s">
        <v>10</v>
      </c>
      <c r="L163" s="6" t="s">
        <v>11</v>
      </c>
      <c r="M163" s="6" t="s">
        <v>12</v>
      </c>
      <c r="N163" s="6" t="s">
        <v>13</v>
      </c>
      <c r="O163" s="7" t="s">
        <v>14</v>
      </c>
    </row>
    <row r="164" spans="1:15" ht="17.25" customHeight="1" x14ac:dyDescent="0.2">
      <c r="A164" s="8" t="s">
        <v>122</v>
      </c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7">
        <f>((F164)/(E164+F164+(Jan!E164+Fev!E164+Mar!E164+Abr!E164+Mai!E164+Jun!E164+Jul!E164)))</f>
        <v>0</v>
      </c>
      <c r="M164" s="37">
        <f t="shared" ref="M164:M193" si="21">IF(D164=0,0%,(J164)/D164)</f>
        <v>0</v>
      </c>
      <c r="N164" s="37">
        <f t="shared" ref="N164:N193" si="22">IF(D164=0,0%,(E164)/D164)</f>
        <v>0</v>
      </c>
      <c r="O164" s="38">
        <f t="shared" ref="O164:O193" si="23">IF(J164=0,0%,I164/J164)</f>
        <v>0</v>
      </c>
    </row>
    <row r="165" spans="1:15" ht="17.25" customHeight="1" x14ac:dyDescent="0.2">
      <c r="A165" s="8" t="s">
        <v>123</v>
      </c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7">
        <f>((F165)/(E165+F165+(Jan!E165+Fev!E165+Mar!E165+Abr!E165+Mai!E165+Jun!E165+Jul!E165)))</f>
        <v>0</v>
      </c>
      <c r="M165" s="37">
        <f t="shared" si="21"/>
        <v>0</v>
      </c>
      <c r="N165" s="37">
        <f t="shared" si="22"/>
        <v>0</v>
      </c>
      <c r="O165" s="38">
        <f t="shared" si="23"/>
        <v>0</v>
      </c>
    </row>
    <row r="166" spans="1:15" ht="17.25" customHeight="1" x14ac:dyDescent="0.2">
      <c r="A166" s="8" t="s">
        <v>124</v>
      </c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7">
        <f>((F166)/(E166+F166+(Jan!E166+Fev!E166+Mar!E166+Abr!E166+Mai!E166+Jun!E166+Jul!E166)))</f>
        <v>0</v>
      </c>
      <c r="M166" s="37">
        <f t="shared" si="21"/>
        <v>0</v>
      </c>
      <c r="N166" s="37">
        <f t="shared" si="22"/>
        <v>0</v>
      </c>
      <c r="O166" s="38">
        <f t="shared" si="23"/>
        <v>0</v>
      </c>
    </row>
    <row r="167" spans="1:15" ht="17.25" customHeight="1" x14ac:dyDescent="0.2">
      <c r="A167" s="8" t="s">
        <v>125</v>
      </c>
      <c r="B167" s="36"/>
      <c r="C167" s="36"/>
      <c r="D167" s="36"/>
      <c r="E167" s="36"/>
      <c r="F167" s="36"/>
      <c r="G167" s="36"/>
      <c r="H167" s="36"/>
      <c r="I167" s="39"/>
      <c r="J167" s="36"/>
      <c r="K167" s="36"/>
      <c r="L167" s="37">
        <f>((F167)/(E167+F167+(Jan!E167+Fev!E167+Mar!E167+Abr!E167+Mai!E167+Jun!E167+Jul!E167)))</f>
        <v>0</v>
      </c>
      <c r="M167" s="37">
        <f t="shared" si="21"/>
        <v>0</v>
      </c>
      <c r="N167" s="37">
        <f t="shared" si="22"/>
        <v>0</v>
      </c>
      <c r="O167" s="38">
        <f t="shared" si="23"/>
        <v>0</v>
      </c>
    </row>
    <row r="168" spans="1:15" ht="17.25" customHeight="1" x14ac:dyDescent="0.2">
      <c r="A168" s="8" t="s">
        <v>126</v>
      </c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7">
        <f>((F168)/(E168+F168+(Jan!E168+Fev!E168+Mar!E168+Abr!E168+Mai!E168+Jun!E168+Jul!E168)))</f>
        <v>0</v>
      </c>
      <c r="M168" s="37">
        <f t="shared" si="21"/>
        <v>0</v>
      </c>
      <c r="N168" s="37">
        <f t="shared" si="22"/>
        <v>0</v>
      </c>
      <c r="O168" s="38">
        <f t="shared" si="23"/>
        <v>0</v>
      </c>
    </row>
    <row r="169" spans="1:15" ht="17.25" customHeight="1" x14ac:dyDescent="0.2">
      <c r="A169" s="8" t="s">
        <v>127</v>
      </c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7">
        <f>((F169)/(E169+F169+(Jan!E169+Fev!E169+Mar!E169+Abr!E169+Mai!E169+Jun!E169+Jul!E169)))</f>
        <v>0</v>
      </c>
      <c r="M169" s="37">
        <f t="shared" si="21"/>
        <v>0</v>
      </c>
      <c r="N169" s="37">
        <f t="shared" si="22"/>
        <v>0</v>
      </c>
      <c r="O169" s="38">
        <f t="shared" si="23"/>
        <v>0</v>
      </c>
    </row>
    <row r="170" spans="1:15" ht="17.25" customHeight="1" x14ac:dyDescent="0.2">
      <c r="A170" s="8" t="s">
        <v>128</v>
      </c>
      <c r="B170" s="36"/>
      <c r="C170" s="36"/>
      <c r="D170" s="36"/>
      <c r="E170" s="36"/>
      <c r="F170" s="36"/>
      <c r="G170" s="36"/>
      <c r="H170" s="36"/>
      <c r="I170" s="36"/>
      <c r="J170" s="36"/>
      <c r="K170" s="39"/>
      <c r="L170" s="37">
        <f>((F170)/(E170+F170+(Jan!E170+Fev!E170+Mar!E170+Abr!E170+Mai!E170+Jun!E170+Jul!E170)))</f>
        <v>0</v>
      </c>
      <c r="M170" s="37">
        <f t="shared" si="21"/>
        <v>0</v>
      </c>
      <c r="N170" s="37">
        <f t="shared" si="22"/>
        <v>0</v>
      </c>
      <c r="O170" s="38">
        <f t="shared" si="23"/>
        <v>0</v>
      </c>
    </row>
    <row r="171" spans="1:15" ht="17.25" customHeight="1" x14ac:dyDescent="0.2">
      <c r="A171" s="8" t="s">
        <v>129</v>
      </c>
      <c r="B171" s="36"/>
      <c r="C171" s="39"/>
      <c r="D171" s="36"/>
      <c r="E171" s="36"/>
      <c r="F171" s="36"/>
      <c r="G171" s="36"/>
      <c r="H171" s="36"/>
      <c r="I171" s="36"/>
      <c r="J171" s="36"/>
      <c r="K171" s="36"/>
      <c r="L171" s="37">
        <f>((F171)/(E171+F171+(Jan!E171+Fev!E171+Mar!E171+Abr!E171+Mai!E171+Jun!E171+Jul!E171)))</f>
        <v>0</v>
      </c>
      <c r="M171" s="37">
        <f t="shared" si="21"/>
        <v>0</v>
      </c>
      <c r="N171" s="37">
        <f t="shared" si="22"/>
        <v>0</v>
      </c>
      <c r="O171" s="38">
        <f t="shared" si="23"/>
        <v>0</v>
      </c>
    </row>
    <row r="172" spans="1:15" ht="17.25" customHeight="1" x14ac:dyDescent="0.2">
      <c r="A172" s="8" t="s">
        <v>130</v>
      </c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7">
        <f>((F172)/(E172+F172+(Jan!E172+Fev!E172+Mar!E172+Abr!E172+Mai!E172+Jun!E172+Jul!E172)))</f>
        <v>0</v>
      </c>
      <c r="M172" s="37">
        <f t="shared" si="21"/>
        <v>0</v>
      </c>
      <c r="N172" s="37">
        <f t="shared" si="22"/>
        <v>0</v>
      </c>
      <c r="O172" s="38">
        <f t="shared" si="23"/>
        <v>0</v>
      </c>
    </row>
    <row r="173" spans="1:15" ht="17.25" customHeight="1" x14ac:dyDescent="0.2">
      <c r="A173" s="8" t="s">
        <v>131</v>
      </c>
      <c r="B173" s="36"/>
      <c r="C173" s="36"/>
      <c r="D173" s="36"/>
      <c r="E173" s="36"/>
      <c r="F173" s="36"/>
      <c r="G173" s="36"/>
      <c r="H173" s="36"/>
      <c r="I173" s="39"/>
      <c r="J173" s="36"/>
      <c r="K173" s="36"/>
      <c r="L173" s="37">
        <f>((F173)/(E173+F173+(Jan!E173+Fev!E173+Mar!E173+Abr!E173+Mai!E173+Jun!E173+Jul!E173)))</f>
        <v>0</v>
      </c>
      <c r="M173" s="37">
        <f t="shared" si="21"/>
        <v>0</v>
      </c>
      <c r="N173" s="37">
        <f t="shared" si="22"/>
        <v>0</v>
      </c>
      <c r="O173" s="38">
        <f t="shared" si="23"/>
        <v>0</v>
      </c>
    </row>
    <row r="174" spans="1:15" ht="17.25" customHeight="1" x14ac:dyDescent="0.2">
      <c r="A174" s="8" t="s">
        <v>132</v>
      </c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7">
        <f>((F174)/(E174+F174+(Jan!E174+Fev!E174+Mar!E174+Abr!E174+Mai!E174+Jun!E174+Jul!E174)))</f>
        <v>0</v>
      </c>
      <c r="M174" s="37">
        <f t="shared" si="21"/>
        <v>0</v>
      </c>
      <c r="N174" s="37">
        <f t="shared" si="22"/>
        <v>0</v>
      </c>
      <c r="O174" s="38">
        <f t="shared" si="23"/>
        <v>0</v>
      </c>
    </row>
    <row r="175" spans="1:15" ht="17.25" customHeight="1" x14ac:dyDescent="0.2">
      <c r="A175" s="8" t="s">
        <v>133</v>
      </c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7">
        <f>((F175)/(E175+F175+(Jan!E175+Fev!E175+Mar!E175+Abr!E175+Mai!E175+Jun!E175+Jul!E175)))</f>
        <v>0</v>
      </c>
      <c r="M175" s="37">
        <f t="shared" si="21"/>
        <v>0</v>
      </c>
      <c r="N175" s="37">
        <f t="shared" si="22"/>
        <v>0</v>
      </c>
      <c r="O175" s="38">
        <f t="shared" si="23"/>
        <v>0</v>
      </c>
    </row>
    <row r="176" spans="1:15" ht="17.25" customHeight="1" x14ac:dyDescent="0.2">
      <c r="A176" s="8" t="s">
        <v>134</v>
      </c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7">
        <f>((F176)/(E176+F176+(Jan!E176+Fev!E176+Mar!E176+Abr!E176+Mai!E176+Jun!E176+Jul!E176)))</f>
        <v>0</v>
      </c>
      <c r="M176" s="37">
        <f t="shared" si="21"/>
        <v>0</v>
      </c>
      <c r="N176" s="37">
        <f t="shared" si="22"/>
        <v>0</v>
      </c>
      <c r="O176" s="38">
        <f t="shared" si="23"/>
        <v>0</v>
      </c>
    </row>
    <row r="177" spans="1:15" ht="17.25" customHeight="1" x14ac:dyDescent="0.2">
      <c r="A177" s="8" t="s">
        <v>135</v>
      </c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7">
        <f>((F177)/(E177+F177+(Jan!E177+Fev!E177+Mar!E177+Abr!E177+Mai!E177+Jun!E177+Jul!E177)))</f>
        <v>0</v>
      </c>
      <c r="M177" s="37">
        <f t="shared" si="21"/>
        <v>0</v>
      </c>
      <c r="N177" s="37">
        <f t="shared" si="22"/>
        <v>0</v>
      </c>
      <c r="O177" s="38">
        <f t="shared" si="23"/>
        <v>0</v>
      </c>
    </row>
    <row r="178" spans="1:15" ht="17.25" customHeight="1" x14ac:dyDescent="0.2">
      <c r="A178" s="8" t="s">
        <v>136</v>
      </c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7">
        <f>((F178)/(E178+F178+(Jan!E178+Fev!E178+Mar!E178+Abr!E178+Mai!E178+Jun!E178+Jul!E178)))</f>
        <v>0</v>
      </c>
      <c r="M178" s="37">
        <f t="shared" si="21"/>
        <v>0</v>
      </c>
      <c r="N178" s="37">
        <f t="shared" si="22"/>
        <v>0</v>
      </c>
      <c r="O178" s="38">
        <f t="shared" si="23"/>
        <v>0</v>
      </c>
    </row>
    <row r="179" spans="1:15" ht="17.25" customHeight="1" x14ac:dyDescent="0.2">
      <c r="A179" s="8" t="s">
        <v>137</v>
      </c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7">
        <f>((F179)/(E179+F179+(Jan!E179+Fev!E179+Mar!E179+Abr!E179+Mai!E179+Jun!E179+Jul!E179)))</f>
        <v>0</v>
      </c>
      <c r="M179" s="37">
        <f t="shared" si="21"/>
        <v>0</v>
      </c>
      <c r="N179" s="37">
        <f t="shared" si="22"/>
        <v>0</v>
      </c>
      <c r="O179" s="38">
        <f t="shared" si="23"/>
        <v>0</v>
      </c>
    </row>
    <row r="180" spans="1:15" ht="17.25" customHeight="1" x14ac:dyDescent="0.2">
      <c r="A180" s="8" t="s">
        <v>138</v>
      </c>
      <c r="B180" s="36"/>
      <c r="C180" s="36"/>
      <c r="D180" s="36"/>
      <c r="E180" s="36"/>
      <c r="F180" s="36"/>
      <c r="G180" s="36"/>
      <c r="H180" s="36"/>
      <c r="I180" s="39"/>
      <c r="J180" s="36"/>
      <c r="K180" s="36"/>
      <c r="L180" s="37">
        <f>((F180)/(E180+F180+(Jan!E180+Fev!E180+Mar!E180+Abr!E180+Mai!E180+Jun!E180+Jul!E180)))</f>
        <v>0</v>
      </c>
      <c r="M180" s="37">
        <f t="shared" si="21"/>
        <v>0</v>
      </c>
      <c r="N180" s="37">
        <f t="shared" si="22"/>
        <v>0</v>
      </c>
      <c r="O180" s="38">
        <f t="shared" si="23"/>
        <v>0</v>
      </c>
    </row>
    <row r="181" spans="1:15" ht="17.25" customHeight="1" x14ac:dyDescent="0.2">
      <c r="A181" s="8" t="s">
        <v>139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7">
        <f>((F181)/(E181+F181+(Jan!E181+Fev!E181+Mar!E181+Abr!E181+Mai!E181+Jun!E181+Jul!E181)))</f>
        <v>0</v>
      </c>
      <c r="M181" s="37">
        <f t="shared" si="21"/>
        <v>0</v>
      </c>
      <c r="N181" s="37">
        <f t="shared" si="22"/>
        <v>0</v>
      </c>
      <c r="O181" s="38">
        <f t="shared" si="23"/>
        <v>0</v>
      </c>
    </row>
    <row r="182" spans="1:15" ht="17.25" customHeight="1" x14ac:dyDescent="0.2">
      <c r="A182" s="8" t="s">
        <v>140</v>
      </c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7">
        <f>((F182)/(E182+F182+(Jan!E182+Fev!E182+Mar!E182+Abr!E182+Mai!E182+Jun!E182+Jul!E182)))</f>
        <v>0</v>
      </c>
      <c r="M182" s="37">
        <f t="shared" si="21"/>
        <v>0</v>
      </c>
      <c r="N182" s="37">
        <f t="shared" si="22"/>
        <v>0</v>
      </c>
      <c r="O182" s="38">
        <f t="shared" si="23"/>
        <v>0</v>
      </c>
    </row>
    <row r="183" spans="1:15" ht="17.25" customHeight="1" x14ac:dyDescent="0.2">
      <c r="A183" s="8" t="s">
        <v>141</v>
      </c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7">
        <f>((F183)/(E183+F183+(Jan!E183+Fev!E183+Mar!E183+Abr!E183+Mai!E183+Jun!E183+Jul!E183)))</f>
        <v>0</v>
      </c>
      <c r="M183" s="37">
        <f t="shared" si="21"/>
        <v>0</v>
      </c>
      <c r="N183" s="37">
        <f t="shared" si="22"/>
        <v>0</v>
      </c>
      <c r="O183" s="38">
        <f t="shared" si="23"/>
        <v>0</v>
      </c>
    </row>
    <row r="184" spans="1:15" ht="17.25" customHeight="1" x14ac:dyDescent="0.2">
      <c r="A184" s="8" t="s">
        <v>142</v>
      </c>
      <c r="B184" s="36"/>
      <c r="C184" s="36"/>
      <c r="D184" s="36"/>
      <c r="E184" s="36"/>
      <c r="F184" s="36"/>
      <c r="G184" s="36"/>
      <c r="H184" s="36"/>
      <c r="I184" s="39"/>
      <c r="J184" s="36"/>
      <c r="K184" s="36"/>
      <c r="L184" s="37">
        <f>((F184)/(E184+F184+(Jan!E184+Fev!E184+Mar!E184+Abr!E184+Mai!E184+Jun!E184+Jul!E184)))</f>
        <v>0</v>
      </c>
      <c r="M184" s="37">
        <f t="shared" si="21"/>
        <v>0</v>
      </c>
      <c r="N184" s="37">
        <f t="shared" si="22"/>
        <v>0</v>
      </c>
      <c r="O184" s="38">
        <f t="shared" si="23"/>
        <v>0</v>
      </c>
    </row>
    <row r="185" spans="1:15" ht="17.25" customHeight="1" x14ac:dyDescent="0.2">
      <c r="A185" s="8" t="s">
        <v>143</v>
      </c>
      <c r="B185" s="36"/>
      <c r="C185" s="36"/>
      <c r="D185" s="36"/>
      <c r="E185" s="36"/>
      <c r="F185" s="36"/>
      <c r="G185" s="36"/>
      <c r="H185" s="36"/>
      <c r="I185" s="39"/>
      <c r="J185" s="36"/>
      <c r="K185" s="36"/>
      <c r="L185" s="37">
        <f>((F185)/(E185+F185+(Jan!E185+Fev!E185+Mar!E185+Abr!E185+Mai!E185+Jun!E185+Jul!E185)))</f>
        <v>0</v>
      </c>
      <c r="M185" s="37">
        <f t="shared" si="21"/>
        <v>0</v>
      </c>
      <c r="N185" s="37">
        <f t="shared" si="22"/>
        <v>0</v>
      </c>
      <c r="O185" s="38">
        <f t="shared" si="23"/>
        <v>0</v>
      </c>
    </row>
    <row r="186" spans="1:15" ht="17.25" customHeight="1" x14ac:dyDescent="0.2">
      <c r="A186" s="8" t="s">
        <v>144</v>
      </c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7">
        <f>((F186)/(E186+F186+(Jan!E186+Fev!E186+Mar!E186+Abr!E186+Mai!E186+Jun!E186+Jul!E186)))</f>
        <v>0</v>
      </c>
      <c r="M186" s="37">
        <f t="shared" si="21"/>
        <v>0</v>
      </c>
      <c r="N186" s="37">
        <f t="shared" si="22"/>
        <v>0</v>
      </c>
      <c r="O186" s="38">
        <f t="shared" si="23"/>
        <v>0</v>
      </c>
    </row>
    <row r="187" spans="1:15" ht="17.25" customHeight="1" x14ac:dyDescent="0.2">
      <c r="A187" s="8" t="s">
        <v>145</v>
      </c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7">
        <f>((F187)/(E187+F187+(Jan!E187+Fev!E187+Mar!E187+Abr!E187+Mai!E187+Jun!E187+Jul!E187)))</f>
        <v>0</v>
      </c>
      <c r="M187" s="37">
        <f t="shared" si="21"/>
        <v>0</v>
      </c>
      <c r="N187" s="37">
        <f t="shared" si="22"/>
        <v>0</v>
      </c>
      <c r="O187" s="38">
        <f t="shared" si="23"/>
        <v>0</v>
      </c>
    </row>
    <row r="188" spans="1:15" ht="17.25" customHeight="1" x14ac:dyDescent="0.2">
      <c r="A188" s="8" t="s">
        <v>146</v>
      </c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7">
        <f>((F188)/(E188+F188+(Jan!E188+Fev!E188+Mar!E188+Abr!E188+Mai!E188+Jun!E188+Jul!E188)))</f>
        <v>0</v>
      </c>
      <c r="M188" s="37">
        <f t="shared" si="21"/>
        <v>0</v>
      </c>
      <c r="N188" s="37">
        <f t="shared" si="22"/>
        <v>0</v>
      </c>
      <c r="O188" s="38">
        <f t="shared" si="23"/>
        <v>0</v>
      </c>
    </row>
    <row r="189" spans="1:15" ht="17.25" customHeight="1" x14ac:dyDescent="0.2">
      <c r="A189" s="8" t="s">
        <v>147</v>
      </c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7">
        <f>((F189)/(E189+F189+(Jan!E189+Fev!E189+Mar!E189+Abr!E189+Mai!E189+Jun!E189+Jul!E189)))</f>
        <v>0</v>
      </c>
      <c r="M189" s="37">
        <f t="shared" si="21"/>
        <v>0</v>
      </c>
      <c r="N189" s="37">
        <f t="shared" si="22"/>
        <v>0</v>
      </c>
      <c r="O189" s="38">
        <f t="shared" si="23"/>
        <v>0</v>
      </c>
    </row>
    <row r="190" spans="1:15" ht="17.25" customHeight="1" x14ac:dyDescent="0.2">
      <c r="A190" s="8" t="s">
        <v>148</v>
      </c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7">
        <f>((F190)/(E190+F190+(Jan!E190+Fev!E190+Mar!E190+Abr!E190+Mai!E190+Jun!E190+Jul!E190)))</f>
        <v>0</v>
      </c>
      <c r="M190" s="37">
        <f t="shared" si="21"/>
        <v>0</v>
      </c>
      <c r="N190" s="37">
        <f t="shared" si="22"/>
        <v>0</v>
      </c>
      <c r="O190" s="38">
        <f t="shared" si="23"/>
        <v>0</v>
      </c>
    </row>
    <row r="191" spans="1:15" ht="17.25" customHeight="1" x14ac:dyDescent="0.2">
      <c r="A191" s="8" t="s">
        <v>149</v>
      </c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7">
        <f>((F191)/(E191+F191+(Jan!E191+Fev!E191+Mar!E191+Abr!E191+Mai!E191+Jun!E191+Jul!E191)))</f>
        <v>0</v>
      </c>
      <c r="M191" s="37">
        <f t="shared" si="21"/>
        <v>0</v>
      </c>
      <c r="N191" s="37">
        <f t="shared" si="22"/>
        <v>0</v>
      </c>
      <c r="O191" s="38">
        <f t="shared" si="23"/>
        <v>0</v>
      </c>
    </row>
    <row r="192" spans="1:15" ht="17.25" customHeight="1" x14ac:dyDescent="0.2">
      <c r="A192" s="8" t="s">
        <v>150</v>
      </c>
      <c r="B192" s="36"/>
      <c r="C192" s="36"/>
      <c r="D192" s="36"/>
      <c r="E192" s="36"/>
      <c r="F192" s="36"/>
      <c r="G192" s="36"/>
      <c r="H192" s="36"/>
      <c r="I192" s="39"/>
      <c r="J192" s="36"/>
      <c r="K192" s="36"/>
      <c r="L192" s="37">
        <f>((F192)/(E192+F192+(Jan!E192+Fev!E192+Mar!E192+Abr!E192+Mai!E192+Jun!E192+Jul!E192)))</f>
        <v>0</v>
      </c>
      <c r="M192" s="37">
        <f t="shared" si="21"/>
        <v>0</v>
      </c>
      <c r="N192" s="37">
        <f t="shared" si="22"/>
        <v>0</v>
      </c>
      <c r="O192" s="38">
        <f t="shared" si="23"/>
        <v>0</v>
      </c>
    </row>
    <row r="193" spans="1:15" ht="17.25" customHeight="1" x14ac:dyDescent="0.2">
      <c r="A193" s="14" t="s">
        <v>151</v>
      </c>
      <c r="B193" s="15">
        <f t="shared" ref="B193:K193" si="24">SUM(B164:B192)</f>
        <v>0</v>
      </c>
      <c r="C193" s="15">
        <f t="shared" si="24"/>
        <v>0</v>
      </c>
      <c r="D193" s="15">
        <f t="shared" si="24"/>
        <v>0</v>
      </c>
      <c r="E193" s="15">
        <f t="shared" si="24"/>
        <v>0</v>
      </c>
      <c r="F193" s="15">
        <f t="shared" si="24"/>
        <v>0</v>
      </c>
      <c r="G193" s="15">
        <f t="shared" si="24"/>
        <v>0</v>
      </c>
      <c r="H193" s="15">
        <f t="shared" si="24"/>
        <v>0</v>
      </c>
      <c r="I193" s="15">
        <f t="shared" si="24"/>
        <v>0</v>
      </c>
      <c r="J193" s="15">
        <f t="shared" si="24"/>
        <v>0</v>
      </c>
      <c r="K193" s="15">
        <f t="shared" si="24"/>
        <v>0</v>
      </c>
      <c r="L193" s="16">
        <f>((F193)/(E193+F193+(Jan!E193+Fev!E193+Mar!E193+Abr!E193+Mai!E193+Jun!E193+Jul!E193)))</f>
        <v>0</v>
      </c>
      <c r="M193" s="16">
        <f t="shared" si="21"/>
        <v>0</v>
      </c>
      <c r="N193" s="17">
        <f t="shared" si="22"/>
        <v>0</v>
      </c>
      <c r="O193" s="17">
        <f t="shared" si="23"/>
        <v>0</v>
      </c>
    </row>
    <row r="194" spans="1:15" ht="132" customHeight="1" x14ac:dyDescent="0.2">
      <c r="A194" s="4" t="s">
        <v>152</v>
      </c>
      <c r="B194" s="5" t="s">
        <v>1</v>
      </c>
      <c r="C194" s="5" t="s">
        <v>2</v>
      </c>
      <c r="D194" s="5" t="s">
        <v>3</v>
      </c>
      <c r="E194" s="5" t="s">
        <v>4</v>
      </c>
      <c r="F194" s="5" t="s">
        <v>5</v>
      </c>
      <c r="G194" s="5" t="s">
        <v>6</v>
      </c>
      <c r="H194" s="5" t="s">
        <v>7</v>
      </c>
      <c r="I194" s="5" t="s">
        <v>8</v>
      </c>
      <c r="J194" s="5" t="s">
        <v>9</v>
      </c>
      <c r="K194" s="5" t="s">
        <v>10</v>
      </c>
      <c r="L194" s="6" t="s">
        <v>11</v>
      </c>
      <c r="M194" s="6" t="s">
        <v>12</v>
      </c>
      <c r="N194" s="6" t="s">
        <v>13</v>
      </c>
      <c r="O194" s="7" t="s">
        <v>14</v>
      </c>
    </row>
    <row r="195" spans="1:15" ht="12.75" customHeight="1" x14ac:dyDescent="0.2">
      <c r="A195" s="8" t="s">
        <v>153</v>
      </c>
      <c r="B195" s="36"/>
      <c r="C195" s="36"/>
      <c r="D195" s="36"/>
      <c r="E195" s="36"/>
      <c r="F195" s="36"/>
      <c r="G195" s="36"/>
      <c r="H195" s="36"/>
      <c r="I195" s="36"/>
      <c r="J195" s="36"/>
      <c r="K195" s="39"/>
      <c r="L195" s="37">
        <f>((F195)/(E195+F195+(Jan!E195+Fev!E195+Mar!E195+Abr!E195+Mai!E195+Jun!E195+Jul!E195)))</f>
        <v>0</v>
      </c>
      <c r="M195" s="37">
        <f t="shared" ref="M195:M200" si="25">IF(D195=0,0%,(J195)/D195)</f>
        <v>0</v>
      </c>
      <c r="N195" s="37">
        <f t="shared" ref="N195:N200" si="26">IF(D195=0,0%,(E195)/D195)</f>
        <v>0</v>
      </c>
      <c r="O195" s="38">
        <f t="shared" ref="O195:O200" si="27">IF(J195=0,0%,I195/J195)</f>
        <v>0</v>
      </c>
    </row>
    <row r="196" spans="1:15" ht="12.75" customHeight="1" x14ac:dyDescent="0.2">
      <c r="A196" s="8" t="s">
        <v>154</v>
      </c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7">
        <f>((F196)/(E196+F196+(Jan!E196+Fev!E196+Mar!E196+Abr!E196+Mai!E196+Jun!E196+Jul!E196)))</f>
        <v>0</v>
      </c>
      <c r="M196" s="37">
        <f t="shared" si="25"/>
        <v>0</v>
      </c>
      <c r="N196" s="37">
        <f t="shared" si="26"/>
        <v>0</v>
      </c>
      <c r="O196" s="38">
        <f t="shared" si="27"/>
        <v>0</v>
      </c>
    </row>
    <row r="197" spans="1:15" ht="12.75" customHeight="1" x14ac:dyDescent="0.2">
      <c r="A197" s="8" t="s">
        <v>155</v>
      </c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7">
        <f>((F197)/(E197+F197+(Jan!E197+Fev!E197+Mar!E197+Abr!E197+Mai!E197+Jun!E197+Jul!E197)))</f>
        <v>0</v>
      </c>
      <c r="M197" s="37">
        <f t="shared" si="25"/>
        <v>0</v>
      </c>
      <c r="N197" s="37">
        <f t="shared" si="26"/>
        <v>0</v>
      </c>
      <c r="O197" s="38">
        <f t="shared" si="27"/>
        <v>0</v>
      </c>
    </row>
    <row r="198" spans="1:15" ht="12.75" customHeight="1" x14ac:dyDescent="0.2">
      <c r="A198" s="8" t="s">
        <v>156</v>
      </c>
      <c r="B198" s="39"/>
      <c r="C198" s="39"/>
      <c r="D198" s="36"/>
      <c r="E198" s="36"/>
      <c r="F198" s="36"/>
      <c r="G198" s="36"/>
      <c r="H198" s="36"/>
      <c r="I198" s="36"/>
      <c r="J198" s="36"/>
      <c r="K198" s="36"/>
      <c r="L198" s="37">
        <f>((F198)/(E198+F198+(Jan!E198+Fev!E198+Mar!E198+Abr!E198+Mai!E198+Jun!E198+Jul!E198)))</f>
        <v>0</v>
      </c>
      <c r="M198" s="37">
        <f t="shared" si="25"/>
        <v>0</v>
      </c>
      <c r="N198" s="37">
        <f t="shared" si="26"/>
        <v>0</v>
      </c>
      <c r="O198" s="38">
        <f t="shared" si="27"/>
        <v>0</v>
      </c>
    </row>
    <row r="199" spans="1:15" ht="12.75" customHeight="1" x14ac:dyDescent="0.2">
      <c r="A199" s="8" t="s">
        <v>157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7">
        <f>((F199)/(E199+F199+(Jan!E199+Fev!E199+Mar!E199+Abr!E199+Mai!E199+Jun!E199+Jul!E199)))</f>
        <v>0</v>
      </c>
      <c r="M199" s="37">
        <f t="shared" si="25"/>
        <v>0</v>
      </c>
      <c r="N199" s="37">
        <f t="shared" si="26"/>
        <v>0</v>
      </c>
      <c r="O199" s="38">
        <f t="shared" si="27"/>
        <v>0</v>
      </c>
    </row>
    <row r="200" spans="1:15" ht="12.75" customHeight="1" x14ac:dyDescent="0.2">
      <c r="A200" s="8" t="s">
        <v>158</v>
      </c>
      <c r="B200" s="39"/>
      <c r="C200" s="36"/>
      <c r="D200" s="36"/>
      <c r="E200" s="36"/>
      <c r="F200" s="36"/>
      <c r="G200" s="36"/>
      <c r="H200" s="36"/>
      <c r="I200" s="36"/>
      <c r="J200" s="36"/>
      <c r="K200" s="36"/>
      <c r="L200" s="37">
        <f>((F200)/(E200+F200+(Jan!E200+Fev!E200+Mar!E200+Abr!E200+Mai!E200+Jun!E200+Jul!E200)))</f>
        <v>0</v>
      </c>
      <c r="M200" s="37">
        <f t="shared" si="25"/>
        <v>0</v>
      </c>
      <c r="N200" s="37">
        <f t="shared" si="26"/>
        <v>0</v>
      </c>
      <c r="O200" s="38">
        <f t="shared" si="27"/>
        <v>0</v>
      </c>
    </row>
    <row r="201" spans="1:15" ht="17.25" customHeight="1" x14ac:dyDescent="0.2">
      <c r="A201" s="103" t="s">
        <v>159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5"/>
    </row>
    <row r="202" spans="1:15" ht="17.25" customHeight="1" x14ac:dyDescent="0.2">
      <c r="A202" s="8" t="s">
        <v>160</v>
      </c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7">
        <f>((F202)/(E202+F202+(Jan!E202+Fev!E202+Mar!E202+Abr!E202+Mai!E202+Jun!E202+Jul!E202)))</f>
        <v>0</v>
      </c>
      <c r="M202" s="37">
        <f t="shared" ref="M202:M221" si="28">IF(D202=0,0%,(J202)/D202)</f>
        <v>0</v>
      </c>
      <c r="N202" s="37">
        <f t="shared" ref="N202:N221" si="29">IF(D202=0,0%,(E202)/D202)</f>
        <v>0</v>
      </c>
      <c r="O202" s="38">
        <f t="shared" ref="O202:O215" si="30">IF(J202=0,0%,I202/J202)</f>
        <v>0</v>
      </c>
    </row>
    <row r="203" spans="1:15" ht="17.25" customHeight="1" x14ac:dyDescent="0.2">
      <c r="A203" s="8" t="s">
        <v>161</v>
      </c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7">
        <f>((F203)/(E203+F203+(Jan!E203+Fev!E203+Mar!E203+Abr!E203+Mai!E203+Jun!E203+Jul!E203)))</f>
        <v>0</v>
      </c>
      <c r="M203" s="37">
        <f t="shared" si="28"/>
        <v>0</v>
      </c>
      <c r="N203" s="37">
        <f t="shared" si="29"/>
        <v>0</v>
      </c>
      <c r="O203" s="38">
        <f t="shared" si="30"/>
        <v>0</v>
      </c>
    </row>
    <row r="204" spans="1:15" ht="12.75" customHeight="1" x14ac:dyDescent="0.2">
      <c r="A204" s="8" t="s">
        <v>162</v>
      </c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7">
        <f>((F204)/(E204+F204+(Jan!E204+Fev!E204+Mar!E204+Abr!E204+Mai!E204+Jun!E204+Jul!E204)))</f>
        <v>0</v>
      </c>
      <c r="M204" s="37">
        <f t="shared" si="28"/>
        <v>0</v>
      </c>
      <c r="N204" s="37">
        <f t="shared" si="29"/>
        <v>0</v>
      </c>
      <c r="O204" s="38">
        <f t="shared" si="30"/>
        <v>0</v>
      </c>
    </row>
    <row r="205" spans="1:15" ht="17.25" customHeight="1" x14ac:dyDescent="0.2">
      <c r="A205" s="8" t="s">
        <v>163</v>
      </c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7">
        <f>((F205)/(E205+F205+(Jan!E205+Fev!E205+Mar!E205+Abr!E205+Mai!E205+Jun!E205+Jul!E205)))</f>
        <v>0</v>
      </c>
      <c r="M205" s="37">
        <f t="shared" si="28"/>
        <v>0</v>
      </c>
      <c r="N205" s="37">
        <f t="shared" si="29"/>
        <v>0</v>
      </c>
      <c r="O205" s="38">
        <f t="shared" si="30"/>
        <v>0</v>
      </c>
    </row>
    <row r="206" spans="1:15" ht="17.25" customHeight="1" x14ac:dyDescent="0.2">
      <c r="A206" s="8" t="s">
        <v>164</v>
      </c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7">
        <f>((F206)/(E206+F206+(Jan!E206+Fev!E206+Mar!E206+Abr!E206+Mai!E206+Jun!E206+Jul!E206)))</f>
        <v>0</v>
      </c>
      <c r="M206" s="37">
        <f t="shared" si="28"/>
        <v>0</v>
      </c>
      <c r="N206" s="37">
        <f t="shared" si="29"/>
        <v>0</v>
      </c>
      <c r="O206" s="38">
        <f t="shared" si="30"/>
        <v>0</v>
      </c>
    </row>
    <row r="207" spans="1:15" ht="17.25" customHeight="1" x14ac:dyDescent="0.2">
      <c r="A207" s="8" t="s">
        <v>165</v>
      </c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7">
        <f>((F207)/(E207+F207+(Jan!E207+Fev!E207+Mar!E207+Abr!E207+Mai!E207+Jun!E207+Jul!E207)))</f>
        <v>0</v>
      </c>
      <c r="M207" s="37">
        <f t="shared" si="28"/>
        <v>0</v>
      </c>
      <c r="N207" s="37">
        <f t="shared" si="29"/>
        <v>0</v>
      </c>
      <c r="O207" s="38">
        <f t="shared" si="30"/>
        <v>0</v>
      </c>
    </row>
    <row r="208" spans="1:15" ht="17.25" customHeight="1" x14ac:dyDescent="0.2">
      <c r="A208" s="8" t="s">
        <v>166</v>
      </c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7">
        <f>((F208)/(E208+F208+(Jan!E208+Fev!E208+Mar!E208+Abr!E208+Mai!E208+Jun!E208+Jul!E208)))</f>
        <v>0</v>
      </c>
      <c r="M208" s="37">
        <f t="shared" si="28"/>
        <v>0</v>
      </c>
      <c r="N208" s="37">
        <f t="shared" si="29"/>
        <v>0</v>
      </c>
      <c r="O208" s="38">
        <f t="shared" si="30"/>
        <v>0</v>
      </c>
    </row>
    <row r="209" spans="1:26" ht="17.25" customHeight="1" x14ac:dyDescent="0.2">
      <c r="A209" s="8" t="s">
        <v>167</v>
      </c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7">
        <f>((F209)/(E209+F209+(Jan!E209+Fev!E209+Mar!E209+Abr!E209+Mai!E209+Jun!E209+Jul!E209)))</f>
        <v>0</v>
      </c>
      <c r="M209" s="37">
        <f t="shared" si="28"/>
        <v>0</v>
      </c>
      <c r="N209" s="37">
        <f t="shared" si="29"/>
        <v>0</v>
      </c>
      <c r="O209" s="38">
        <f t="shared" si="30"/>
        <v>0</v>
      </c>
    </row>
    <row r="210" spans="1:26" ht="17.25" customHeight="1" x14ac:dyDescent="0.2">
      <c r="A210" s="8" t="s">
        <v>168</v>
      </c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7">
        <f>((F210)/(E210+F210+(Jan!E210+Fev!E210+Mar!E210+Abr!E210+Mai!E210+Jun!E210+Jul!E210)))</f>
        <v>0</v>
      </c>
      <c r="M210" s="37">
        <f t="shared" si="28"/>
        <v>0</v>
      </c>
      <c r="N210" s="37">
        <f t="shared" si="29"/>
        <v>0</v>
      </c>
      <c r="O210" s="38">
        <f t="shared" si="30"/>
        <v>0</v>
      </c>
    </row>
    <row r="211" spans="1:26" ht="17.25" customHeight="1" x14ac:dyDescent="0.2">
      <c r="A211" s="8" t="s">
        <v>169</v>
      </c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7">
        <f>((F211)/(E211+F211+(Jan!E211+Fev!E211+Mar!E211+Abr!E211+Mai!E211+Jun!E211+Jul!E211)))</f>
        <v>0</v>
      </c>
      <c r="M211" s="37">
        <f t="shared" si="28"/>
        <v>0</v>
      </c>
      <c r="N211" s="37">
        <f t="shared" si="29"/>
        <v>0</v>
      </c>
      <c r="O211" s="38">
        <f t="shared" si="30"/>
        <v>0</v>
      </c>
    </row>
    <row r="212" spans="1:26" ht="17.25" customHeight="1" x14ac:dyDescent="0.2">
      <c r="A212" s="8" t="s">
        <v>170</v>
      </c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7">
        <f>((F212)/(E212+F212+(Jan!E212+Fev!E212+Mar!E212+Abr!E212+Mai!E212+Jun!E212+Jul!E212)))</f>
        <v>0</v>
      </c>
      <c r="M212" s="37">
        <f t="shared" si="28"/>
        <v>0</v>
      </c>
      <c r="N212" s="37">
        <f t="shared" si="29"/>
        <v>0</v>
      </c>
      <c r="O212" s="38">
        <f t="shared" si="30"/>
        <v>0</v>
      </c>
    </row>
    <row r="213" spans="1:26" ht="17.25" customHeight="1" x14ac:dyDescent="0.2">
      <c r="A213" s="8" t="s">
        <v>171</v>
      </c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7">
        <f>((F213)/(E213+F213+(Jan!E213+Fev!E213+Mar!E213+Abr!E213+Mai!E213+Jun!E213+Jul!E213)))</f>
        <v>0</v>
      </c>
      <c r="M213" s="37">
        <f t="shared" si="28"/>
        <v>0</v>
      </c>
      <c r="N213" s="37">
        <f t="shared" si="29"/>
        <v>0</v>
      </c>
      <c r="O213" s="38">
        <f t="shared" si="30"/>
        <v>0</v>
      </c>
    </row>
    <row r="214" spans="1:26" ht="17.25" customHeight="1" x14ac:dyDescent="0.2">
      <c r="A214" s="8" t="s">
        <v>172</v>
      </c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7">
        <f>((F214)/(E214+F214+(Jan!E214+Fev!E214+Mar!E214+Abr!E214+Mai!E214+Jun!E214+Jul!E214)))</f>
        <v>0</v>
      </c>
      <c r="M214" s="37">
        <f t="shared" si="28"/>
        <v>0</v>
      </c>
      <c r="N214" s="37">
        <f t="shared" si="29"/>
        <v>0</v>
      </c>
      <c r="O214" s="38">
        <f t="shared" si="30"/>
        <v>0</v>
      </c>
    </row>
    <row r="215" spans="1:26" ht="17.25" customHeight="1" x14ac:dyDescent="0.2">
      <c r="A215" s="8" t="s">
        <v>173</v>
      </c>
      <c r="B215" s="36"/>
      <c r="C215" s="39"/>
      <c r="D215" s="36"/>
      <c r="E215" s="36"/>
      <c r="F215" s="36"/>
      <c r="G215" s="36"/>
      <c r="H215" s="36"/>
      <c r="I215" s="36"/>
      <c r="J215" s="36"/>
      <c r="K215" s="36"/>
      <c r="L215" s="37">
        <f>((F215)/(E215+F215+(Jan!E215+Fev!E215+Mar!E215+Abr!E215+Mai!E215+Jun!E215+Jul!E215)))</f>
        <v>0</v>
      </c>
      <c r="M215" s="37">
        <f t="shared" si="28"/>
        <v>0</v>
      </c>
      <c r="N215" s="37">
        <f t="shared" si="29"/>
        <v>0</v>
      </c>
      <c r="O215" s="38">
        <f t="shared" si="30"/>
        <v>0</v>
      </c>
    </row>
    <row r="216" spans="1:26" ht="26.25" customHeight="1" x14ac:dyDescent="0.2">
      <c r="A216" s="8" t="s">
        <v>174</v>
      </c>
      <c r="B216" s="39"/>
      <c r="C216" s="39"/>
      <c r="D216" s="36"/>
      <c r="E216" s="36"/>
      <c r="F216" s="36"/>
      <c r="G216" s="36"/>
      <c r="H216" s="36"/>
      <c r="I216" s="39"/>
      <c r="J216" s="36"/>
      <c r="K216" s="36"/>
      <c r="L216" s="37">
        <f>((F216)/(E216+F216+(Jan!E216+Fev!E216+Mar!E216+Abr!E216+Mai!E216+Jun!E216+Jul!E216)))</f>
        <v>0</v>
      </c>
      <c r="M216" s="37">
        <f t="shared" si="28"/>
        <v>0</v>
      </c>
      <c r="N216" s="58">
        <f t="shared" si="29"/>
        <v>0</v>
      </c>
      <c r="O216" s="38" t="s">
        <v>16</v>
      </c>
    </row>
    <row r="217" spans="1:26" ht="26.25" customHeight="1" x14ac:dyDescent="0.2">
      <c r="A217" s="8" t="s">
        <v>175</v>
      </c>
      <c r="B217" s="39"/>
      <c r="C217" s="39"/>
      <c r="D217" s="36"/>
      <c r="E217" s="36"/>
      <c r="F217" s="36"/>
      <c r="G217" s="36"/>
      <c r="H217" s="36"/>
      <c r="I217" s="39"/>
      <c r="J217" s="36"/>
      <c r="K217" s="36"/>
      <c r="L217" s="37">
        <f>((F217)/(E217+F217+(Jan!E217+Fev!E217+Mar!E217+Abr!E217+Mai!E217+Jun!E217+Jul!E217)))</f>
        <v>0</v>
      </c>
      <c r="M217" s="37">
        <f t="shared" si="28"/>
        <v>0</v>
      </c>
      <c r="N217" s="58">
        <f t="shared" si="29"/>
        <v>0</v>
      </c>
      <c r="O217" s="38" t="s">
        <v>16</v>
      </c>
    </row>
    <row r="218" spans="1:26" ht="26.25" customHeight="1" x14ac:dyDescent="0.2">
      <c r="A218" s="8" t="s">
        <v>176</v>
      </c>
      <c r="B218" s="39"/>
      <c r="C218" s="39"/>
      <c r="D218" s="36"/>
      <c r="E218" s="36"/>
      <c r="F218" s="36"/>
      <c r="G218" s="36"/>
      <c r="H218" s="36"/>
      <c r="I218" s="39"/>
      <c r="J218" s="36"/>
      <c r="K218" s="36"/>
      <c r="L218" s="37">
        <f>((F218)/(E218+F218+(Jan!E219+Fev!E219+Mar!E219+Abr!E219+Mai!E219+Jun!E219+Jul!E219)))</f>
        <v>0</v>
      </c>
      <c r="M218" s="37">
        <f t="shared" si="28"/>
        <v>0</v>
      </c>
      <c r="N218" s="58">
        <f t="shared" si="29"/>
        <v>0</v>
      </c>
      <c r="O218" s="38" t="s">
        <v>16</v>
      </c>
    </row>
    <row r="219" spans="1:26" ht="17.25" customHeight="1" x14ac:dyDescent="0.2">
      <c r="A219" s="4" t="s">
        <v>177</v>
      </c>
      <c r="B219" s="19">
        <f t="shared" ref="B219:K219" si="31">SUM(B195:B218)</f>
        <v>0</v>
      </c>
      <c r="C219" s="19">
        <f t="shared" si="31"/>
        <v>0</v>
      </c>
      <c r="D219" s="19">
        <f t="shared" si="31"/>
        <v>0</v>
      </c>
      <c r="E219" s="19">
        <f t="shared" si="31"/>
        <v>0</v>
      </c>
      <c r="F219" s="19">
        <f t="shared" si="31"/>
        <v>0</v>
      </c>
      <c r="G219" s="19">
        <f t="shared" si="31"/>
        <v>0</v>
      </c>
      <c r="H219" s="19">
        <f t="shared" si="31"/>
        <v>0</v>
      </c>
      <c r="I219" s="19">
        <f t="shared" si="31"/>
        <v>0</v>
      </c>
      <c r="J219" s="19">
        <f t="shared" si="31"/>
        <v>0</v>
      </c>
      <c r="K219" s="19">
        <f t="shared" si="31"/>
        <v>0</v>
      </c>
      <c r="L219" s="40">
        <f>((F219)/(E219+F219+(Jan!E219+Fev!E219+Mar!E219+Abr!E219+Mai!E219+Jun!E219+Jul!E219)))</f>
        <v>0</v>
      </c>
      <c r="M219" s="40">
        <f t="shared" si="28"/>
        <v>0</v>
      </c>
      <c r="N219" s="21">
        <f t="shared" si="29"/>
        <v>0</v>
      </c>
      <c r="O219" s="21">
        <f t="shared" ref="O219:O221" si="32">IF(J219=0,0%,I219/J219)</f>
        <v>0</v>
      </c>
    </row>
    <row r="220" spans="1:26" ht="17.25" customHeight="1" x14ac:dyDescent="0.2">
      <c r="A220" s="4" t="s">
        <v>178</v>
      </c>
      <c r="B220" s="19">
        <f t="shared" ref="B220:K220" si="33">SUM(B122,B162,B193)</f>
        <v>0</v>
      </c>
      <c r="C220" s="19">
        <f t="shared" si="33"/>
        <v>0</v>
      </c>
      <c r="D220" s="19">
        <f t="shared" si="33"/>
        <v>0</v>
      </c>
      <c r="E220" s="19">
        <f t="shared" si="33"/>
        <v>0</v>
      </c>
      <c r="F220" s="19">
        <f t="shared" si="33"/>
        <v>0</v>
      </c>
      <c r="G220" s="19">
        <f t="shared" si="33"/>
        <v>0</v>
      </c>
      <c r="H220" s="19">
        <f t="shared" si="33"/>
        <v>0</v>
      </c>
      <c r="I220" s="19">
        <f t="shared" si="33"/>
        <v>0</v>
      </c>
      <c r="J220" s="19">
        <f t="shared" si="33"/>
        <v>0</v>
      </c>
      <c r="K220" s="19">
        <f t="shared" si="33"/>
        <v>0</v>
      </c>
      <c r="L220" s="40">
        <f>((F220)/(E220+F220+(Jan!E220+Fev!E220+Mar!E220+Abr!E220+Mai!E220+Jun!E220+Jul!E220)))</f>
        <v>0</v>
      </c>
      <c r="M220" s="40">
        <f t="shared" si="28"/>
        <v>0</v>
      </c>
      <c r="N220" s="22">
        <f t="shared" si="29"/>
        <v>0</v>
      </c>
      <c r="O220" s="22">
        <f t="shared" si="32"/>
        <v>0</v>
      </c>
    </row>
    <row r="221" spans="1:26" ht="17.25" customHeight="1" x14ac:dyDescent="0.2">
      <c r="A221" s="42" t="s">
        <v>179</v>
      </c>
      <c r="B221" s="43">
        <f t="shared" ref="B221:K221" si="34">B219+B220</f>
        <v>0</v>
      </c>
      <c r="C221" s="43">
        <f t="shared" si="34"/>
        <v>0</v>
      </c>
      <c r="D221" s="43">
        <f t="shared" si="34"/>
        <v>0</v>
      </c>
      <c r="E221" s="43">
        <f t="shared" si="34"/>
        <v>0</v>
      </c>
      <c r="F221" s="43">
        <f t="shared" si="34"/>
        <v>0</v>
      </c>
      <c r="G221" s="43">
        <f t="shared" si="34"/>
        <v>0</v>
      </c>
      <c r="H221" s="43">
        <f t="shared" si="34"/>
        <v>0</v>
      </c>
      <c r="I221" s="43">
        <f t="shared" si="34"/>
        <v>0</v>
      </c>
      <c r="J221" s="43">
        <f t="shared" si="34"/>
        <v>0</v>
      </c>
      <c r="K221" s="43">
        <f t="shared" si="34"/>
        <v>0</v>
      </c>
      <c r="L221" s="44">
        <f>((F221)/(E221+F221+(Jan!E221+Fev!E221+Mar!E221+Abr!E221+Mai!E221+Jun!E221+Jul!E221)))</f>
        <v>0</v>
      </c>
      <c r="M221" s="44">
        <f t="shared" si="28"/>
        <v>0</v>
      </c>
      <c r="N221" s="56">
        <f t="shared" si="29"/>
        <v>0</v>
      </c>
      <c r="O221" s="56">
        <f t="shared" si="32"/>
        <v>0</v>
      </c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 x14ac:dyDescent="0.2">
      <c r="A222" s="110" t="s">
        <v>180</v>
      </c>
      <c r="B222" s="107"/>
      <c r="C222" s="107"/>
      <c r="D222" s="107"/>
      <c r="E222" s="107"/>
      <c r="F222" s="107"/>
      <c r="G222" s="107"/>
      <c r="H222" s="107"/>
      <c r="I222" s="47"/>
      <c r="J222" s="47"/>
      <c r="K222" s="47"/>
      <c r="L222" s="48"/>
      <c r="M222" s="48"/>
      <c r="N222" s="50"/>
      <c r="O222" s="48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11" t="s">
        <v>181</v>
      </c>
      <c r="B223" s="98"/>
      <c r="C223" s="98"/>
      <c r="D223" s="98"/>
      <c r="E223" s="98"/>
      <c r="F223" s="29"/>
      <c r="G223" s="29"/>
      <c r="H223" s="29"/>
      <c r="I223" s="29"/>
      <c r="J223" s="29"/>
      <c r="K223" s="29"/>
      <c r="L223" s="51"/>
      <c r="M223" s="51"/>
      <c r="N223" s="51"/>
      <c r="O223" s="51"/>
    </row>
  </sheetData>
  <mergeCells count="4">
    <mergeCell ref="A16:O26"/>
    <mergeCell ref="A201:O201"/>
    <mergeCell ref="A222:H222"/>
    <mergeCell ref="A223:E223"/>
  </mergeCells>
  <printOptions horizontalCentered="1" verticalCentered="1"/>
  <pageMargins left="3.937007874015748E-2" right="3.937007874015748E-2" top="0.98425196850393704" bottom="0.59055118110236227" header="0" footer="0"/>
  <pageSetup paperSize="9" orientation="portrait"/>
  <rowBreaks count="3" manualBreakCount="3">
    <brk id="193" man="1"/>
    <brk id="162" man="1"/>
    <brk id="122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</vt:i4>
      </vt:variant>
    </vt:vector>
  </HeadingPairs>
  <TitlesOfParts>
    <vt:vector size="14" baseType="lpstr">
      <vt:lpstr>Totalizador</vt:lpstr>
      <vt:lpstr>Jan</vt:lpstr>
      <vt:lpstr>Fev</vt:lpstr>
      <vt:lpstr>Mar</vt:lpstr>
      <vt:lpstr>Abr</vt:lpstr>
      <vt:lpstr>Mai</vt:lpstr>
      <vt:lpstr>Jun</vt:lpstr>
      <vt:lpstr>Jul</vt:lpstr>
      <vt:lpstr>Ago</vt:lpstr>
      <vt:lpstr>Set</vt:lpstr>
      <vt:lpstr>Out</vt:lpstr>
      <vt:lpstr>Nov</vt:lpstr>
      <vt:lpstr>Dez</vt:lpstr>
      <vt:lpstr>Mar!Area_de_impressao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Sérgio Walney Mendes Martis</dc:creator>
  <cp:lastModifiedBy>Inara Françoyse</cp:lastModifiedBy>
  <cp:lastPrinted>2026-04-15T18:07:21Z</cp:lastPrinted>
  <dcterms:created xsi:type="dcterms:W3CDTF">2015-04-08T22:55:15Z</dcterms:created>
  <dcterms:modified xsi:type="dcterms:W3CDTF">2026-04-15T18:10:13Z</dcterms:modified>
</cp:coreProperties>
</file>